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075" activeTab="0"/>
  </bookViews>
  <sheets>
    <sheet name="ParaSM_joukkue_pöytäkirjat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<sst xmlns="http://schemas.openxmlformats.org/spreadsheetml/2006/main" count="588" uniqueCount="59">
  <si>
    <t>KILPAILU</t>
  </si>
  <si>
    <t>Suomen Pöytätennisliitto ry - SPTL</t>
  </si>
  <si>
    <t>JÄRJESTÄJÄ</t>
  </si>
  <si>
    <t>Joukkueottelun pöytäkirja</t>
  </si>
  <si>
    <t>LUOKKA</t>
  </si>
  <si>
    <t>2 pelaajaa</t>
  </si>
  <si>
    <t>PÄIVÄ</t>
  </si>
  <si>
    <t>Koti</t>
  </si>
  <si>
    <t>Vieras</t>
  </si>
  <si>
    <t>A</t>
  </si>
  <si>
    <t>X</t>
  </si>
  <si>
    <t>B</t>
  </si>
  <si>
    <t>Y</t>
  </si>
  <si>
    <t>Nelinpeli</t>
  </si>
  <si>
    <t>NP</t>
  </si>
  <si>
    <t>Ottelut</t>
  </si>
  <si>
    <t>Erät</t>
  </si>
  <si>
    <t>K</t>
  </si>
  <si>
    <t>V</t>
  </si>
  <si>
    <t>A-X</t>
  </si>
  <si>
    <t>B-Y</t>
  </si>
  <si>
    <t>Nelinp</t>
  </si>
  <si>
    <t>A-Y</t>
  </si>
  <si>
    <t>B-X</t>
  </si>
  <si>
    <t>Tulos</t>
  </si>
  <si>
    <t>Allekirjoitukset</t>
  </si>
  <si>
    <t>Kotijoukkue</t>
  </si>
  <si>
    <t>Vierasjoukkue</t>
  </si>
  <si>
    <t>Tuomari</t>
  </si>
  <si>
    <t>Voittaja</t>
  </si>
  <si>
    <t>ParaSM</t>
  </si>
  <si>
    <t>Lallo Ismo</t>
  </si>
  <si>
    <t>Räsänen Pekka</t>
  </si>
  <si>
    <t>Pasanen Anna</t>
  </si>
  <si>
    <t>Tapola Aino</t>
  </si>
  <si>
    <t>Enroth Elias</t>
  </si>
  <si>
    <t>Launonen Matti</t>
  </si>
  <si>
    <t>Natunen Timo</t>
  </si>
  <si>
    <t>Nisula Teuvo</t>
  </si>
  <si>
    <t>Manner Markku</t>
  </si>
  <si>
    <t>Farin Sakari</t>
  </si>
  <si>
    <t>Luukkonen Asko</t>
  </si>
  <si>
    <t>Kantonen Petri</t>
  </si>
  <si>
    <t>Mäkelä Aaro</t>
  </si>
  <si>
    <t>Viljamaa Janne</t>
  </si>
  <si>
    <t>Nuutinen Markku</t>
  </si>
  <si>
    <t>Averjanov Timo</t>
  </si>
  <si>
    <t>Lahtinen Rita</t>
  </si>
  <si>
    <t>Julmala Juha</t>
  </si>
  <si>
    <t>Nikitin Jouko</t>
  </si>
  <si>
    <t>Auvinen Jari</t>
  </si>
  <si>
    <t>Savolainen Jorma</t>
  </si>
  <si>
    <t>Hollmen Hannu</t>
  </si>
  <si>
    <t>Kumpuvuori Jukka</t>
  </si>
  <si>
    <t>Kuhmonen Antero</t>
  </si>
  <si>
    <t xml:space="preserve">Mikkonen Petri </t>
  </si>
  <si>
    <t>Mikkonen Petri</t>
  </si>
  <si>
    <t>JOUKKUE SEMI</t>
  </si>
  <si>
    <t>JOUKKUE FINAALI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</si>
</sst>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)"/>
    <numFmt numFmtId="165" formatCode="dd/mm/yyyy"/>
    <numFmt numFmtId="166" formatCode="[$-40B]dddd\ d\.\ mmmm\ yyyy"/>
    <numFmt numFmtId="167" formatCode="h\.mm\.ss"/>
    <numFmt numFmtId="168" formatCode="0.000"/>
    <numFmt numFmtId="169" formatCode="0.0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12"/>
      <name val="SWISS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SWISS"/>
      <family val="2"/>
    </font>
    <font>
      <b/>
      <sz val="12"/>
      <name val="Arial"/>
      <family val="2"/>
    </font>
    <font>
      <b/>
      <sz val="8"/>
      <color indexed="8"/>
      <name val="Calibri"/>
      <family val="2"/>
    </font>
    <font>
      <b/>
      <sz val="10"/>
      <color indexed="8"/>
      <name val="SWISS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1" applyNumberFormat="0" applyFont="0" applyAlignment="0" applyProtection="0"/>
    <xf numFmtId="0" fontId="32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2" applyNumberFormat="0" applyAlignment="0" applyProtection="0"/>
    <xf numFmtId="0" fontId="35" fillId="0" borderId="3" applyNumberFormat="0" applyFill="0" applyAlignment="0" applyProtection="0"/>
    <xf numFmtId="0" fontId="36" fillId="30" borderId="0" applyNumberFormat="0" applyBorder="0" applyAlignment="0" applyProtection="0"/>
    <xf numFmtId="164" fontId="2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1" borderId="2" applyNumberFormat="0" applyAlignment="0" applyProtection="0"/>
    <xf numFmtId="0" fontId="44" fillId="32" borderId="8" applyNumberFormat="0" applyAlignment="0" applyProtection="0"/>
    <xf numFmtId="0" fontId="45" fillId="29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>
      <alignment horizontal="left"/>
    </xf>
    <xf numFmtId="0" fontId="6" fillId="0" borderId="0" xfId="0" applyFont="1" applyBorder="1" applyAlignment="1" applyProtection="1">
      <alignment/>
      <protection/>
    </xf>
    <xf numFmtId="0" fontId="7" fillId="0" borderId="14" xfId="0" applyFont="1" applyBorder="1" applyAlignment="1">
      <alignment horizontal="center"/>
    </xf>
    <xf numFmtId="164" fontId="8" fillId="0" borderId="15" xfId="45" applyFont="1" applyFill="1" applyBorder="1" applyAlignment="1" applyProtection="1">
      <alignment horizontal="left"/>
      <protection locked="0"/>
    </xf>
    <xf numFmtId="0" fontId="9" fillId="0" borderId="16" xfId="0" applyFont="1" applyBorder="1" applyAlignment="1">
      <alignment horizontal="center"/>
    </xf>
    <xf numFmtId="164" fontId="5" fillId="0" borderId="17" xfId="45" applyFont="1" applyFill="1" applyBorder="1" applyAlignment="1" applyProtection="1">
      <alignment horizontal="left"/>
      <protection locked="0"/>
    </xf>
    <xf numFmtId="0" fontId="7" fillId="0" borderId="18" xfId="0" applyFont="1" applyFill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64" fontId="5" fillId="0" borderId="20" xfId="45" applyFont="1" applyFill="1" applyBorder="1" applyAlignment="1" applyProtection="1">
      <alignment horizontal="left"/>
      <protection locked="0"/>
    </xf>
    <xf numFmtId="0" fontId="10" fillId="0" borderId="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22" xfId="0" applyBorder="1" applyAlignment="1">
      <alignment horizontal="left"/>
    </xf>
    <xf numFmtId="0" fontId="0" fillId="33" borderId="22" xfId="0" applyNumberFormat="1" applyFill="1" applyBorder="1" applyAlignment="1" applyProtection="1">
      <alignment horizontal="center"/>
      <protection locked="0"/>
    </xf>
    <xf numFmtId="0" fontId="0" fillId="33" borderId="23" xfId="0" applyNumberFormat="1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3" borderId="25" xfId="0" applyNumberFormat="1" applyFill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1" fillId="0" borderId="22" xfId="0" applyFont="1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12" fillId="34" borderId="28" xfId="0" applyFont="1" applyFill="1" applyBorder="1" applyAlignment="1">
      <alignment horizontal="center"/>
    </xf>
    <xf numFmtId="0" fontId="12" fillId="34" borderId="27" xfId="0" applyFont="1" applyFill="1" applyBorder="1" applyAlignment="1">
      <alignment horizontal="center"/>
    </xf>
    <xf numFmtId="0" fontId="9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>
      <alignment horizontal="center"/>
    </xf>
    <xf numFmtId="0" fontId="0" fillId="0" borderId="29" xfId="0" applyBorder="1" applyAlignment="1">
      <alignment/>
    </xf>
    <xf numFmtId="1" fontId="0" fillId="33" borderId="22" xfId="0" applyNumberForma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left"/>
    </xf>
    <xf numFmtId="0" fontId="9" fillId="0" borderId="30" xfId="0" applyFont="1" applyBorder="1" applyAlignment="1" applyProtection="1">
      <alignment horizontal="left"/>
      <protection/>
    </xf>
    <xf numFmtId="0" fontId="9" fillId="0" borderId="29" xfId="0" applyFont="1" applyBorder="1" applyAlignment="1" applyProtection="1">
      <alignment horizontal="left"/>
      <protection/>
    </xf>
    <xf numFmtId="0" fontId="0" fillId="0" borderId="0" xfId="0" applyFont="1" applyBorder="1" applyAlignment="1">
      <alignment horizontal="center"/>
    </xf>
    <xf numFmtId="0" fontId="14" fillId="34" borderId="31" xfId="0" applyFont="1" applyFill="1" applyBorder="1" applyAlignment="1">
      <alignment horizontal="center"/>
    </xf>
    <xf numFmtId="164" fontId="5" fillId="33" borderId="17" xfId="45" applyFont="1" applyFill="1" applyBorder="1" applyAlignment="1" applyProtection="1">
      <alignment horizontal="left"/>
      <protection locked="0"/>
    </xf>
    <xf numFmtId="164" fontId="5" fillId="33" borderId="20" xfId="45" applyFont="1" applyFill="1" applyBorder="1" applyAlignment="1" applyProtection="1">
      <alignment horizontal="left"/>
      <protection locked="0"/>
    </xf>
    <xf numFmtId="0" fontId="0" fillId="0" borderId="21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165" fontId="5" fillId="33" borderId="22" xfId="45" applyNumberFormat="1" applyFont="1" applyFill="1" applyBorder="1" applyAlignment="1" applyProtection="1">
      <alignment horizontal="left"/>
      <protection locked="0"/>
    </xf>
    <xf numFmtId="164" fontId="8" fillId="33" borderId="15" xfId="45" applyFont="1" applyFill="1" applyBorder="1" applyAlignment="1" applyProtection="1">
      <alignment horizontal="left"/>
      <protection locked="0"/>
    </xf>
  </cellXfs>
  <cellStyles count="48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Normaali_LohkoKaavio_4-5_makrot" xfId="45"/>
    <cellStyle name="Otsikko" xfId="46"/>
    <cellStyle name="Otsikko 1" xfId="47"/>
    <cellStyle name="Otsikko 2" xfId="48"/>
    <cellStyle name="Otsikko 3" xfId="49"/>
    <cellStyle name="Otsikko 4" xfId="50"/>
    <cellStyle name="Comma" xfId="51"/>
    <cellStyle name="Comma [0]" xfId="52"/>
    <cellStyle name="Percent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Currency [0]" xfId="60"/>
    <cellStyle name="Varoitusteksti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38100</xdr:rowOff>
    </xdr:from>
    <xdr:to>
      <xdr:col>1</xdr:col>
      <xdr:colOff>514350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50482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38100</xdr:rowOff>
    </xdr:from>
    <xdr:to>
      <xdr:col>1</xdr:col>
      <xdr:colOff>514350</xdr:colOff>
      <xdr:row>28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886325"/>
          <a:ext cx="50482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51</xdr:row>
      <xdr:rowOff>38100</xdr:rowOff>
    </xdr:from>
    <xdr:to>
      <xdr:col>1</xdr:col>
      <xdr:colOff>514350</xdr:colOff>
      <xdr:row>53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782175"/>
          <a:ext cx="50482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76</xdr:row>
      <xdr:rowOff>38100</xdr:rowOff>
    </xdr:from>
    <xdr:to>
      <xdr:col>1</xdr:col>
      <xdr:colOff>514350</xdr:colOff>
      <xdr:row>78</xdr:row>
      <xdr:rowOff>123825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4582775"/>
          <a:ext cx="50482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101</xdr:row>
      <xdr:rowOff>38100</xdr:rowOff>
    </xdr:from>
    <xdr:to>
      <xdr:col>1</xdr:col>
      <xdr:colOff>514350</xdr:colOff>
      <xdr:row>103</xdr:row>
      <xdr:rowOff>123825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9478625"/>
          <a:ext cx="50482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126</xdr:row>
      <xdr:rowOff>38100</xdr:rowOff>
    </xdr:from>
    <xdr:to>
      <xdr:col>1</xdr:col>
      <xdr:colOff>514350</xdr:colOff>
      <xdr:row>128</xdr:row>
      <xdr:rowOff>123825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4479250"/>
          <a:ext cx="50482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151</xdr:row>
      <xdr:rowOff>38100</xdr:rowOff>
    </xdr:from>
    <xdr:to>
      <xdr:col>1</xdr:col>
      <xdr:colOff>514350</xdr:colOff>
      <xdr:row>153</xdr:row>
      <xdr:rowOff>123825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9375100"/>
          <a:ext cx="50482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176</xdr:row>
      <xdr:rowOff>38100</xdr:rowOff>
    </xdr:from>
    <xdr:to>
      <xdr:col>1</xdr:col>
      <xdr:colOff>514350</xdr:colOff>
      <xdr:row>178</xdr:row>
      <xdr:rowOff>123825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4270950"/>
          <a:ext cx="50482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201</xdr:row>
      <xdr:rowOff>38100</xdr:rowOff>
    </xdr:from>
    <xdr:to>
      <xdr:col>1</xdr:col>
      <xdr:colOff>514350</xdr:colOff>
      <xdr:row>203</xdr:row>
      <xdr:rowOff>123825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9271575"/>
          <a:ext cx="50482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226</xdr:row>
      <xdr:rowOff>38100</xdr:rowOff>
    </xdr:from>
    <xdr:to>
      <xdr:col>1</xdr:col>
      <xdr:colOff>514350</xdr:colOff>
      <xdr:row>228</xdr:row>
      <xdr:rowOff>123825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4272200"/>
          <a:ext cx="50482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251</xdr:row>
      <xdr:rowOff>38100</xdr:rowOff>
    </xdr:from>
    <xdr:to>
      <xdr:col>1</xdr:col>
      <xdr:colOff>514350</xdr:colOff>
      <xdr:row>253</xdr:row>
      <xdr:rowOff>123825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9168050"/>
          <a:ext cx="50482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276</xdr:row>
      <xdr:rowOff>38100</xdr:rowOff>
    </xdr:from>
    <xdr:to>
      <xdr:col>1</xdr:col>
      <xdr:colOff>514350</xdr:colOff>
      <xdr:row>278</xdr:row>
      <xdr:rowOff>123825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4168675"/>
          <a:ext cx="50482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301</xdr:row>
      <xdr:rowOff>38100</xdr:rowOff>
    </xdr:from>
    <xdr:to>
      <xdr:col>1</xdr:col>
      <xdr:colOff>514350</xdr:colOff>
      <xdr:row>303</xdr:row>
      <xdr:rowOff>123825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9064525"/>
          <a:ext cx="50482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326</xdr:row>
      <xdr:rowOff>38100</xdr:rowOff>
    </xdr:from>
    <xdr:to>
      <xdr:col>1</xdr:col>
      <xdr:colOff>514350</xdr:colOff>
      <xdr:row>328</xdr:row>
      <xdr:rowOff>123825</xdr:rowOff>
    </xdr:to>
    <xdr:pic>
      <xdr:nvPicPr>
        <xdr:cNvPr id="1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3960375"/>
          <a:ext cx="50482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351</xdr:row>
      <xdr:rowOff>38100</xdr:rowOff>
    </xdr:from>
    <xdr:to>
      <xdr:col>1</xdr:col>
      <xdr:colOff>514350</xdr:colOff>
      <xdr:row>353</xdr:row>
      <xdr:rowOff>123825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8961000"/>
          <a:ext cx="50482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101</xdr:row>
      <xdr:rowOff>38100</xdr:rowOff>
    </xdr:from>
    <xdr:to>
      <xdr:col>1</xdr:col>
      <xdr:colOff>514350</xdr:colOff>
      <xdr:row>103</xdr:row>
      <xdr:rowOff>123825</xdr:rowOff>
    </xdr:to>
    <xdr:pic>
      <xdr:nvPicPr>
        <xdr:cNvPr id="1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9478625"/>
          <a:ext cx="50482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126</xdr:row>
      <xdr:rowOff>38100</xdr:rowOff>
    </xdr:from>
    <xdr:to>
      <xdr:col>1</xdr:col>
      <xdr:colOff>514350</xdr:colOff>
      <xdr:row>128</xdr:row>
      <xdr:rowOff>123825</xdr:rowOff>
    </xdr:to>
    <xdr:pic>
      <xdr:nvPicPr>
        <xdr:cNvPr id="1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4479250"/>
          <a:ext cx="50482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151</xdr:row>
      <xdr:rowOff>38100</xdr:rowOff>
    </xdr:from>
    <xdr:to>
      <xdr:col>1</xdr:col>
      <xdr:colOff>514350</xdr:colOff>
      <xdr:row>153</xdr:row>
      <xdr:rowOff>123825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9375100"/>
          <a:ext cx="50482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176</xdr:row>
      <xdr:rowOff>38100</xdr:rowOff>
    </xdr:from>
    <xdr:to>
      <xdr:col>1</xdr:col>
      <xdr:colOff>514350</xdr:colOff>
      <xdr:row>178</xdr:row>
      <xdr:rowOff>123825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4270950"/>
          <a:ext cx="50482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201</xdr:row>
      <xdr:rowOff>38100</xdr:rowOff>
    </xdr:from>
    <xdr:to>
      <xdr:col>1</xdr:col>
      <xdr:colOff>514350</xdr:colOff>
      <xdr:row>203</xdr:row>
      <xdr:rowOff>123825</xdr:rowOff>
    </xdr:to>
    <xdr:pic>
      <xdr:nvPicPr>
        <xdr:cNvPr id="2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9271575"/>
          <a:ext cx="50482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176</xdr:row>
      <xdr:rowOff>38100</xdr:rowOff>
    </xdr:from>
    <xdr:to>
      <xdr:col>1</xdr:col>
      <xdr:colOff>514350</xdr:colOff>
      <xdr:row>178</xdr:row>
      <xdr:rowOff>123825</xdr:rowOff>
    </xdr:to>
    <xdr:pic>
      <xdr:nvPicPr>
        <xdr:cNvPr id="2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4270950"/>
          <a:ext cx="50482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201</xdr:row>
      <xdr:rowOff>38100</xdr:rowOff>
    </xdr:from>
    <xdr:to>
      <xdr:col>1</xdr:col>
      <xdr:colOff>514350</xdr:colOff>
      <xdr:row>203</xdr:row>
      <xdr:rowOff>123825</xdr:rowOff>
    </xdr:to>
    <xdr:pic>
      <xdr:nvPicPr>
        <xdr:cNvPr id="2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9271575"/>
          <a:ext cx="50482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226</xdr:row>
      <xdr:rowOff>38100</xdr:rowOff>
    </xdr:from>
    <xdr:to>
      <xdr:col>1</xdr:col>
      <xdr:colOff>514350</xdr:colOff>
      <xdr:row>228</xdr:row>
      <xdr:rowOff>123825</xdr:rowOff>
    </xdr:to>
    <xdr:pic>
      <xdr:nvPicPr>
        <xdr:cNvPr id="2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4272200"/>
          <a:ext cx="50482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251</xdr:row>
      <xdr:rowOff>38100</xdr:rowOff>
    </xdr:from>
    <xdr:to>
      <xdr:col>1</xdr:col>
      <xdr:colOff>514350</xdr:colOff>
      <xdr:row>253</xdr:row>
      <xdr:rowOff>123825</xdr:rowOff>
    </xdr:to>
    <xdr:pic>
      <xdr:nvPicPr>
        <xdr:cNvPr id="2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9168050"/>
          <a:ext cx="50482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276</xdr:row>
      <xdr:rowOff>38100</xdr:rowOff>
    </xdr:from>
    <xdr:to>
      <xdr:col>1</xdr:col>
      <xdr:colOff>514350</xdr:colOff>
      <xdr:row>278</xdr:row>
      <xdr:rowOff>123825</xdr:rowOff>
    </xdr:to>
    <xdr:pic>
      <xdr:nvPicPr>
        <xdr:cNvPr id="2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4168675"/>
          <a:ext cx="50482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251</xdr:row>
      <xdr:rowOff>38100</xdr:rowOff>
    </xdr:from>
    <xdr:to>
      <xdr:col>1</xdr:col>
      <xdr:colOff>514350</xdr:colOff>
      <xdr:row>253</xdr:row>
      <xdr:rowOff>123825</xdr:rowOff>
    </xdr:to>
    <xdr:pic>
      <xdr:nvPicPr>
        <xdr:cNvPr id="2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9168050"/>
          <a:ext cx="50482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276</xdr:row>
      <xdr:rowOff>38100</xdr:rowOff>
    </xdr:from>
    <xdr:to>
      <xdr:col>1</xdr:col>
      <xdr:colOff>514350</xdr:colOff>
      <xdr:row>278</xdr:row>
      <xdr:rowOff>123825</xdr:rowOff>
    </xdr:to>
    <xdr:pic>
      <xdr:nvPicPr>
        <xdr:cNvPr id="2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4168675"/>
          <a:ext cx="50482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301</xdr:row>
      <xdr:rowOff>38100</xdr:rowOff>
    </xdr:from>
    <xdr:to>
      <xdr:col>1</xdr:col>
      <xdr:colOff>514350</xdr:colOff>
      <xdr:row>303</xdr:row>
      <xdr:rowOff>123825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9064525"/>
          <a:ext cx="50482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326</xdr:row>
      <xdr:rowOff>38100</xdr:rowOff>
    </xdr:from>
    <xdr:to>
      <xdr:col>1</xdr:col>
      <xdr:colOff>514350</xdr:colOff>
      <xdr:row>328</xdr:row>
      <xdr:rowOff>123825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3960375"/>
          <a:ext cx="50482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351</xdr:row>
      <xdr:rowOff>38100</xdr:rowOff>
    </xdr:from>
    <xdr:to>
      <xdr:col>1</xdr:col>
      <xdr:colOff>514350</xdr:colOff>
      <xdr:row>353</xdr:row>
      <xdr:rowOff>123825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8961000"/>
          <a:ext cx="50482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326</xdr:row>
      <xdr:rowOff>38100</xdr:rowOff>
    </xdr:from>
    <xdr:to>
      <xdr:col>1</xdr:col>
      <xdr:colOff>514350</xdr:colOff>
      <xdr:row>328</xdr:row>
      <xdr:rowOff>123825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3960375"/>
          <a:ext cx="50482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351</xdr:row>
      <xdr:rowOff>38100</xdr:rowOff>
    </xdr:from>
    <xdr:to>
      <xdr:col>1</xdr:col>
      <xdr:colOff>514350</xdr:colOff>
      <xdr:row>353</xdr:row>
      <xdr:rowOff>123825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8961000"/>
          <a:ext cx="50482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74"/>
  <sheetViews>
    <sheetView tabSelected="1" zoomScalePageLayoutView="0" workbookViewId="0" topLeftCell="A348">
      <selection activeCell="R366" sqref="R366"/>
    </sheetView>
  </sheetViews>
  <sheetFormatPr defaultColWidth="11.57421875" defaultRowHeight="15"/>
  <cols>
    <col min="1" max="1" width="1.57421875" style="0" customWidth="1"/>
    <col min="2" max="2" width="8.28125" style="0" customWidth="1"/>
    <col min="3" max="3" width="17.28125" style="0" customWidth="1"/>
    <col min="4" max="4" width="19.00390625" style="0" customWidth="1"/>
    <col min="5" max="5" width="5.8515625" style="0" customWidth="1"/>
    <col min="6" max="6" width="6.421875" style="0" customWidth="1"/>
    <col min="7" max="7" width="6.00390625" style="0" customWidth="1"/>
    <col min="8" max="8" width="4.00390625" style="0" customWidth="1"/>
    <col min="9" max="9" width="5.421875" style="0" customWidth="1"/>
    <col min="10" max="10" width="5.140625" style="0" customWidth="1"/>
    <col min="11" max="14" width="3.7109375" style="0" customWidth="1"/>
    <col min="15" max="253" width="9.140625" style="0" customWidth="1"/>
  </cols>
  <sheetData>
    <row r="1" ht="6.75" customHeight="1"/>
    <row r="2" spans="1:15" ht="15">
      <c r="A2" s="1"/>
      <c r="B2" s="2"/>
      <c r="C2" s="2"/>
      <c r="D2" s="2"/>
      <c r="E2" s="2"/>
      <c r="F2" s="3"/>
      <c r="G2" s="4" t="s">
        <v>0</v>
      </c>
      <c r="H2" s="5"/>
      <c r="I2" s="59" t="s">
        <v>30</v>
      </c>
      <c r="J2" s="59"/>
      <c r="K2" s="59"/>
      <c r="L2" s="59"/>
      <c r="M2" s="59"/>
      <c r="N2" s="59"/>
      <c r="O2" s="6"/>
    </row>
    <row r="3" spans="1:15" ht="15">
      <c r="A3" s="1"/>
      <c r="B3" s="7"/>
      <c r="C3" s="8" t="s">
        <v>1</v>
      </c>
      <c r="D3" s="8"/>
      <c r="E3" s="7"/>
      <c r="F3" s="9"/>
      <c r="G3" s="10" t="s">
        <v>2</v>
      </c>
      <c r="H3" s="11"/>
      <c r="I3" s="59"/>
      <c r="J3" s="59"/>
      <c r="K3" s="59"/>
      <c r="L3" s="59"/>
      <c r="M3" s="59"/>
      <c r="N3" s="59"/>
      <c r="O3" s="6"/>
    </row>
    <row r="4" spans="1:15" ht="15.75">
      <c r="A4" s="1"/>
      <c r="B4" s="7"/>
      <c r="C4" s="12" t="s">
        <v>3</v>
      </c>
      <c r="D4" s="12"/>
      <c r="E4" s="7"/>
      <c r="F4" s="9"/>
      <c r="G4" s="10" t="s">
        <v>4</v>
      </c>
      <c r="H4" s="11"/>
      <c r="I4" s="59"/>
      <c r="J4" s="59"/>
      <c r="K4" s="59"/>
      <c r="L4" s="59"/>
      <c r="M4" s="59"/>
      <c r="N4" s="59"/>
      <c r="O4" s="6"/>
    </row>
    <row r="5" spans="1:20" ht="15.75">
      <c r="A5" s="1"/>
      <c r="B5" s="7"/>
      <c r="C5" s="7" t="s">
        <v>5</v>
      </c>
      <c r="D5" s="12"/>
      <c r="E5" s="7"/>
      <c r="F5" s="9"/>
      <c r="G5" s="10" t="s">
        <v>6</v>
      </c>
      <c r="H5" s="11"/>
      <c r="I5" s="59">
        <v>43225</v>
      </c>
      <c r="J5" s="59"/>
      <c r="K5" s="59"/>
      <c r="L5" s="59"/>
      <c r="M5" s="59"/>
      <c r="N5" s="59"/>
      <c r="O5" s="6"/>
      <c r="R5" s="11"/>
      <c r="S5" s="11"/>
      <c r="T5" s="11"/>
    </row>
    <row r="6" spans="1:20" ht="15">
      <c r="A6" s="1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6"/>
      <c r="R6" s="11"/>
      <c r="S6" s="11"/>
      <c r="T6" s="11"/>
    </row>
    <row r="7" spans="1:15" ht="15">
      <c r="A7" s="1"/>
      <c r="B7" s="13" t="s">
        <v>7</v>
      </c>
      <c r="C7" s="60"/>
      <c r="D7" s="60"/>
      <c r="E7" s="14"/>
      <c r="F7" s="13" t="s">
        <v>8</v>
      </c>
      <c r="G7" s="60"/>
      <c r="H7" s="60"/>
      <c r="I7" s="60"/>
      <c r="J7" s="60"/>
      <c r="K7" s="60"/>
      <c r="L7" s="60"/>
      <c r="M7" s="60"/>
      <c r="N7" s="60"/>
      <c r="O7" s="6"/>
    </row>
    <row r="8" spans="1:15" ht="15">
      <c r="A8" s="1"/>
      <c r="B8" s="15" t="s">
        <v>9</v>
      </c>
      <c r="C8" s="55" t="s">
        <v>32</v>
      </c>
      <c r="D8" s="55"/>
      <c r="E8" s="16"/>
      <c r="F8" s="15" t="s">
        <v>10</v>
      </c>
      <c r="G8" s="55" t="s">
        <v>34</v>
      </c>
      <c r="H8" s="55"/>
      <c r="I8" s="55"/>
      <c r="J8" s="55"/>
      <c r="K8" s="55"/>
      <c r="L8" s="55"/>
      <c r="M8" s="55"/>
      <c r="N8" s="55"/>
      <c r="O8" s="6"/>
    </row>
    <row r="9" spans="1:15" ht="15">
      <c r="A9" s="1"/>
      <c r="B9" s="15" t="s">
        <v>11</v>
      </c>
      <c r="C9" s="55" t="s">
        <v>35</v>
      </c>
      <c r="D9" s="55"/>
      <c r="E9" s="16"/>
      <c r="F9" s="15" t="s">
        <v>12</v>
      </c>
      <c r="G9" s="55" t="s">
        <v>33</v>
      </c>
      <c r="H9" s="55"/>
      <c r="I9" s="55"/>
      <c r="J9" s="55"/>
      <c r="K9" s="55"/>
      <c r="L9" s="55"/>
      <c r="M9" s="55"/>
      <c r="N9" s="55"/>
      <c r="O9" s="6"/>
    </row>
    <row r="10" spans="1:15" ht="15">
      <c r="A10" s="1"/>
      <c r="B10" s="58" t="s">
        <v>13</v>
      </c>
      <c r="C10" s="58"/>
      <c r="D10" s="58"/>
      <c r="E10" s="17"/>
      <c r="F10" s="58" t="s">
        <v>13</v>
      </c>
      <c r="G10" s="58"/>
      <c r="H10" s="58"/>
      <c r="I10" s="58"/>
      <c r="J10" s="58"/>
      <c r="K10" s="58"/>
      <c r="L10" s="58"/>
      <c r="M10" s="58"/>
      <c r="N10" s="58"/>
      <c r="O10" s="6"/>
    </row>
    <row r="11" spans="1:15" ht="15">
      <c r="A11" s="1"/>
      <c r="B11" s="18" t="s">
        <v>14</v>
      </c>
      <c r="C11" s="55"/>
      <c r="D11" s="55"/>
      <c r="E11" s="16"/>
      <c r="F11" s="18" t="s">
        <v>14</v>
      </c>
      <c r="G11" s="55"/>
      <c r="H11" s="55"/>
      <c r="I11" s="55"/>
      <c r="J11" s="55"/>
      <c r="K11" s="55"/>
      <c r="L11" s="55"/>
      <c r="M11" s="55"/>
      <c r="N11" s="55"/>
      <c r="O11" s="6"/>
    </row>
    <row r="12" spans="1:15" ht="15">
      <c r="A12" s="1"/>
      <c r="B12" s="19" t="s">
        <v>14</v>
      </c>
      <c r="C12" s="56"/>
      <c r="D12" s="56"/>
      <c r="E12" s="20"/>
      <c r="F12" s="19" t="s">
        <v>14</v>
      </c>
      <c r="G12" s="56"/>
      <c r="H12" s="56"/>
      <c r="I12" s="56"/>
      <c r="J12" s="56"/>
      <c r="K12" s="56"/>
      <c r="L12" s="56"/>
      <c r="M12" s="56"/>
      <c r="N12" s="56"/>
      <c r="O12" s="6"/>
    </row>
    <row r="13" spans="1:15" ht="15">
      <c r="A13" s="1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6"/>
    </row>
    <row r="14" spans="1:15" ht="15">
      <c r="A14" s="1"/>
      <c r="B14" s="21" t="s">
        <v>15</v>
      </c>
      <c r="C14" s="7"/>
      <c r="D14" s="7"/>
      <c r="E14" s="7"/>
      <c r="F14" s="22">
        <v>1</v>
      </c>
      <c r="G14" s="22">
        <v>2</v>
      </c>
      <c r="H14" s="22">
        <v>3</v>
      </c>
      <c r="I14" s="22">
        <v>4</v>
      </c>
      <c r="J14" s="22">
        <v>5</v>
      </c>
      <c r="K14" s="57" t="s">
        <v>16</v>
      </c>
      <c r="L14" s="57"/>
      <c r="M14" s="22" t="s">
        <v>17</v>
      </c>
      <c r="N14" s="22" t="s">
        <v>18</v>
      </c>
      <c r="O14" s="6"/>
    </row>
    <row r="15" spans="1:15" ht="15.75" thickBot="1">
      <c r="A15" s="1"/>
      <c r="B15" s="23" t="s">
        <v>19</v>
      </c>
      <c r="C15" s="50" t="str">
        <f>IF(C8&gt;"",C8&amp;" - "&amp;G8,"")</f>
        <v>Räsänen Pekka - Tapola Aino</v>
      </c>
      <c r="D15" s="50"/>
      <c r="E15" s="24"/>
      <c r="F15" s="49">
        <v>6</v>
      </c>
      <c r="G15" s="25">
        <v>6</v>
      </c>
      <c r="H15" s="25"/>
      <c r="I15" s="25"/>
      <c r="J15" s="26"/>
      <c r="K15" s="27">
        <f>IF(ISBLANK(F15),"",COUNTIF(F15:J15,"&gt;=0"))</f>
        <v>2</v>
      </c>
      <c r="L15" s="28">
        <f>IF(ISBLANK(F15),"",IF(LEFT(F15)="-",1,0)+IF(LEFT(G15)="-",1,0)+IF(LEFT(H15)="-",1,0)+IF(LEFT(I15)="-",1,0)+IF(LEFT(J15)="-",1,0))</f>
        <v>0</v>
      </c>
      <c r="M15" s="29">
        <f aca="true" t="shared" si="0" ref="M15:N19">IF(K15=2,1,"")</f>
        <v>1</v>
      </c>
      <c r="N15" s="28">
        <f t="shared" si="0"/>
      </c>
      <c r="O15" s="6"/>
    </row>
    <row r="16" spans="1:15" ht="15.75" thickBot="1">
      <c r="A16" s="1"/>
      <c r="B16" s="23" t="s">
        <v>20</v>
      </c>
      <c r="C16" s="50" t="str">
        <f>IF(C9&gt;"",C9&amp;" - "&amp;G9,"")</f>
        <v>Enroth Elias - Pasanen Anna</v>
      </c>
      <c r="D16" s="50"/>
      <c r="E16" s="24"/>
      <c r="F16" s="25">
        <v>-8</v>
      </c>
      <c r="G16" s="25">
        <v>-3</v>
      </c>
      <c r="H16" s="25"/>
      <c r="I16" s="25"/>
      <c r="J16" s="30"/>
      <c r="K16" s="31">
        <f>IF(ISBLANK(F16),"",COUNTIF(F16:J16,"&gt;=0"))</f>
        <v>0</v>
      </c>
      <c r="L16" s="32">
        <f>IF(ISBLANK(F16),"",IF(LEFT(F16)="-",1,0)+IF(LEFT(G16)="-",1,0)+IF(LEFT(H16)="-",1,0)+IF(LEFT(I16)="-",1,0)+IF(LEFT(J16)="-",1,0))</f>
        <v>2</v>
      </c>
      <c r="M16" s="29">
        <f t="shared" si="0"/>
      </c>
      <c r="N16" s="28">
        <f t="shared" si="0"/>
        <v>1</v>
      </c>
      <c r="O16" s="6"/>
    </row>
    <row r="17" spans="1:15" ht="15.75" thickBot="1">
      <c r="A17" s="1"/>
      <c r="B17" s="33" t="s">
        <v>21</v>
      </c>
      <c r="C17" s="24">
        <f>IF(C11&gt;"",C11&amp;" / "&amp;C12,"")</f>
      </c>
      <c r="D17" s="24">
        <f>IF(G11&gt;"",G11&amp;" / "&amp;G12,"")</f>
      </c>
      <c r="E17" s="34"/>
      <c r="F17" s="25">
        <v>1</v>
      </c>
      <c r="G17" s="25">
        <v>3</v>
      </c>
      <c r="H17" s="25"/>
      <c r="I17" s="25"/>
      <c r="J17" s="30"/>
      <c r="K17" s="31">
        <f>IF(ISBLANK(F17),"",COUNTIF(F17:J17,"&gt;=0"))</f>
        <v>2</v>
      </c>
      <c r="L17" s="32">
        <f>IF(ISBLANK(F17),"",IF(LEFT(F17)="-",1,0)+IF(LEFT(G17)="-",1,0)+IF(LEFT(H17)="-",1,0)+IF(LEFT(I17)="-",1,0)+IF(LEFT(J17)="-",1,0))</f>
        <v>0</v>
      </c>
      <c r="M17" s="29">
        <f t="shared" si="0"/>
        <v>1</v>
      </c>
      <c r="N17" s="28">
        <f t="shared" si="0"/>
      </c>
      <c r="O17" s="6"/>
    </row>
    <row r="18" spans="1:15" ht="15.75" thickBot="1">
      <c r="A18" s="1"/>
      <c r="B18" s="23" t="s">
        <v>22</v>
      </c>
      <c r="C18" s="50" t="str">
        <f>IF(C8&gt;"",C8&amp;" - "&amp;G9,"")</f>
        <v>Räsänen Pekka - Pasanen Anna</v>
      </c>
      <c r="D18" s="50"/>
      <c r="E18" s="24"/>
      <c r="F18" s="25">
        <v>2</v>
      </c>
      <c r="G18" s="25">
        <v>4</v>
      </c>
      <c r="H18" s="25"/>
      <c r="I18" s="25"/>
      <c r="J18" s="30"/>
      <c r="K18" s="31">
        <f>IF(ISBLANK(F18),"",COUNTIF(F18:J18,"&gt;=0"))</f>
        <v>2</v>
      </c>
      <c r="L18" s="32">
        <f>IF(ISBLANK(F18),"",IF(LEFT(F18)="-",1,0)+IF(LEFT(G18)="-",1,0)+IF(LEFT(H18)="-",1,0)+IF(LEFT(I18)="-",1,0)+IF(LEFT(J18)="-",1,0))</f>
        <v>0</v>
      </c>
      <c r="M18" s="29">
        <f t="shared" si="0"/>
        <v>1</v>
      </c>
      <c r="N18" s="28">
        <f t="shared" si="0"/>
      </c>
      <c r="O18" s="6"/>
    </row>
    <row r="19" spans="1:15" ht="15.75" thickBot="1">
      <c r="A19" s="1"/>
      <c r="B19" s="23" t="s">
        <v>23</v>
      </c>
      <c r="C19" s="50" t="str">
        <f>IF(C9&gt;"",C9&amp;" - "&amp;G8,"")</f>
        <v>Enroth Elias - Tapola Aino</v>
      </c>
      <c r="D19" s="50"/>
      <c r="E19" s="24"/>
      <c r="F19" s="25"/>
      <c r="G19" s="25"/>
      <c r="H19" s="25"/>
      <c r="I19" s="25"/>
      <c r="J19" s="30"/>
      <c r="K19" s="35">
        <f>IF(ISBLANK(F19),"",COUNTIF(F19:J19,"&gt;=0"))</f>
      </c>
      <c r="L19" s="36">
        <f>IF(ISBLANK(F19),"",IF(LEFT(F19)="-",1,0)+IF(LEFT(G19)="-",1,0)+IF(LEFT(H19)="-",1,0)+IF(LEFT(I19)="-",1,0)+IF(LEFT(J19)="-",1,0))</f>
      </c>
      <c r="M19" s="29">
        <f t="shared" si="0"/>
      </c>
      <c r="N19" s="28">
        <f t="shared" si="0"/>
      </c>
      <c r="O19" s="6"/>
    </row>
    <row r="20" spans="1:15" ht="19.5" thickBot="1">
      <c r="A20" s="1"/>
      <c r="B20" s="37"/>
      <c r="C20" s="37"/>
      <c r="D20" s="37"/>
      <c r="E20" s="37"/>
      <c r="F20" s="38"/>
      <c r="G20" s="38"/>
      <c r="H20" s="39"/>
      <c r="I20" s="51" t="s">
        <v>24</v>
      </c>
      <c r="J20" s="51"/>
      <c r="K20" s="40">
        <f>COUNTIF(K15:K19,"=3")</f>
        <v>0</v>
      </c>
      <c r="L20" s="41">
        <f>COUNTIF(L15:L19,"=3")</f>
        <v>0</v>
      </c>
      <c r="M20" s="42">
        <f>SUM(M15:M19)</f>
        <v>3</v>
      </c>
      <c r="N20" s="43">
        <f>SUM(N15:N19)</f>
        <v>1</v>
      </c>
      <c r="O20" s="6"/>
    </row>
    <row r="21" spans="1:15" ht="15">
      <c r="A21" s="1"/>
      <c r="B21" s="44" t="s">
        <v>25</v>
      </c>
      <c r="C21" s="37"/>
      <c r="D21" s="37"/>
      <c r="E21" s="37"/>
      <c r="F21" s="37"/>
      <c r="G21" s="37"/>
      <c r="H21" s="37"/>
      <c r="I21" s="37"/>
      <c r="J21" s="37"/>
      <c r="K21" s="7"/>
      <c r="L21" s="7"/>
      <c r="M21" s="7"/>
      <c r="N21" s="7"/>
      <c r="O21" s="6"/>
    </row>
    <row r="22" spans="1:15" ht="15">
      <c r="A22" s="1"/>
      <c r="B22" s="45" t="s">
        <v>26</v>
      </c>
      <c r="C22" s="46"/>
      <c r="D22" s="45" t="s">
        <v>27</v>
      </c>
      <c r="E22" s="46"/>
      <c r="F22" s="45" t="s">
        <v>28</v>
      </c>
      <c r="G22" s="45"/>
      <c r="H22" s="44"/>
      <c r="J22" s="52" t="s">
        <v>29</v>
      </c>
      <c r="K22" s="52"/>
      <c r="L22" s="52"/>
      <c r="M22" s="52"/>
      <c r="N22" s="52"/>
      <c r="O22" s="6"/>
    </row>
    <row r="23" spans="1:15" ht="21">
      <c r="A23" s="1"/>
      <c r="B23" s="53"/>
      <c r="C23" s="53"/>
      <c r="D23" s="53"/>
      <c r="E23" s="47"/>
      <c r="F23" s="53"/>
      <c r="G23" s="53"/>
      <c r="H23" s="53"/>
      <c r="I23" s="53"/>
      <c r="J23" s="54">
        <f>IF(M20=3,C7,IF(N20=3,G7,""))</f>
        <v>0</v>
      </c>
      <c r="K23" s="54"/>
      <c r="L23" s="54"/>
      <c r="M23" s="54"/>
      <c r="N23" s="54"/>
      <c r="O23" s="6"/>
    </row>
    <row r="24" spans="1:15" ht="6" customHeight="1">
      <c r="A24" s="1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6"/>
    </row>
    <row r="25" ht="8.25" customHeight="1"/>
    <row r="27" spans="1:14" ht="15">
      <c r="A27" s="1"/>
      <c r="B27" s="2"/>
      <c r="C27" s="2"/>
      <c r="D27" s="2"/>
      <c r="E27" s="2"/>
      <c r="F27" s="3"/>
      <c r="G27" s="4" t="s">
        <v>0</v>
      </c>
      <c r="H27" s="5"/>
      <c r="I27" s="59" t="s">
        <v>30</v>
      </c>
      <c r="J27" s="59"/>
      <c r="K27" s="59"/>
      <c r="L27" s="59"/>
      <c r="M27" s="59"/>
      <c r="N27" s="59"/>
    </row>
    <row r="28" spans="1:14" ht="15">
      <c r="A28" s="1"/>
      <c r="B28" s="7"/>
      <c r="C28" s="8" t="s">
        <v>1</v>
      </c>
      <c r="D28" s="8"/>
      <c r="E28" s="7"/>
      <c r="F28" s="9"/>
      <c r="G28" s="10" t="s">
        <v>2</v>
      </c>
      <c r="H28" s="11"/>
      <c r="I28" s="59"/>
      <c r="J28" s="59"/>
      <c r="K28" s="59"/>
      <c r="L28" s="59"/>
      <c r="M28" s="59"/>
      <c r="N28" s="59"/>
    </row>
    <row r="29" spans="1:14" ht="15.75">
      <c r="A29" s="1"/>
      <c r="B29" s="7"/>
      <c r="C29" s="12" t="s">
        <v>3</v>
      </c>
      <c r="D29" s="12"/>
      <c r="E29" s="7"/>
      <c r="F29" s="9"/>
      <c r="G29" s="10" t="s">
        <v>4</v>
      </c>
      <c r="H29" s="11"/>
      <c r="I29" s="59"/>
      <c r="J29" s="59"/>
      <c r="K29" s="59"/>
      <c r="L29" s="59"/>
      <c r="M29" s="59"/>
      <c r="N29" s="59"/>
    </row>
    <row r="30" spans="1:14" ht="15.75">
      <c r="A30" s="1"/>
      <c r="B30" s="7"/>
      <c r="C30" s="7" t="s">
        <v>5</v>
      </c>
      <c r="D30" s="12"/>
      <c r="E30" s="7"/>
      <c r="F30" s="9"/>
      <c r="G30" s="10" t="s">
        <v>6</v>
      </c>
      <c r="H30" s="11"/>
      <c r="I30" s="59">
        <v>43225</v>
      </c>
      <c r="J30" s="59"/>
      <c r="K30" s="59"/>
      <c r="L30" s="59"/>
      <c r="M30" s="59"/>
      <c r="N30" s="59"/>
    </row>
    <row r="31" spans="1:14" ht="15.75" thickBot="1">
      <c r="A31" s="1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ht="15">
      <c r="A32" s="1"/>
      <c r="B32" s="13" t="s">
        <v>7</v>
      </c>
      <c r="C32" s="60"/>
      <c r="D32" s="60"/>
      <c r="E32" s="14"/>
      <c r="F32" s="13" t="s">
        <v>8</v>
      </c>
      <c r="G32" s="60"/>
      <c r="H32" s="60"/>
      <c r="I32" s="60"/>
      <c r="J32" s="60"/>
      <c r="K32" s="60"/>
      <c r="L32" s="60"/>
      <c r="M32" s="60"/>
      <c r="N32" s="60"/>
    </row>
    <row r="33" spans="1:14" ht="15">
      <c r="A33" s="1"/>
      <c r="B33" s="15" t="s">
        <v>9</v>
      </c>
      <c r="C33" s="55" t="s">
        <v>36</v>
      </c>
      <c r="D33" s="55"/>
      <c r="E33" s="16"/>
      <c r="F33" s="15" t="s">
        <v>10</v>
      </c>
      <c r="G33" s="55" t="s">
        <v>33</v>
      </c>
      <c r="H33" s="55"/>
      <c r="I33" s="55"/>
      <c r="J33" s="55"/>
      <c r="K33" s="55"/>
      <c r="L33" s="55"/>
      <c r="M33" s="55"/>
      <c r="N33" s="55"/>
    </row>
    <row r="34" spans="1:14" ht="15">
      <c r="A34" s="1"/>
      <c r="B34" s="15" t="s">
        <v>11</v>
      </c>
      <c r="C34" s="55" t="s">
        <v>37</v>
      </c>
      <c r="D34" s="55"/>
      <c r="E34" s="16"/>
      <c r="F34" s="15" t="s">
        <v>12</v>
      </c>
      <c r="G34" s="55" t="s">
        <v>34</v>
      </c>
      <c r="H34" s="55"/>
      <c r="I34" s="55"/>
      <c r="J34" s="55"/>
      <c r="K34" s="55"/>
      <c r="L34" s="55"/>
      <c r="M34" s="55"/>
      <c r="N34" s="55"/>
    </row>
    <row r="35" spans="1:14" ht="15">
      <c r="A35" s="1"/>
      <c r="B35" s="58" t="s">
        <v>13</v>
      </c>
      <c r="C35" s="58"/>
      <c r="D35" s="58"/>
      <c r="E35" s="17"/>
      <c r="F35" s="58" t="s">
        <v>13</v>
      </c>
      <c r="G35" s="58"/>
      <c r="H35" s="58"/>
      <c r="I35" s="58"/>
      <c r="J35" s="58"/>
      <c r="K35" s="58"/>
      <c r="L35" s="58"/>
      <c r="M35" s="58"/>
      <c r="N35" s="58"/>
    </row>
    <row r="36" spans="1:14" ht="15">
      <c r="A36" s="1"/>
      <c r="B36" s="18" t="s">
        <v>14</v>
      </c>
      <c r="C36" s="55"/>
      <c r="D36" s="55"/>
      <c r="E36" s="16"/>
      <c r="F36" s="18" t="s">
        <v>14</v>
      </c>
      <c r="G36" s="55"/>
      <c r="H36" s="55"/>
      <c r="I36" s="55"/>
      <c r="J36" s="55"/>
      <c r="K36" s="55"/>
      <c r="L36" s="55"/>
      <c r="M36" s="55"/>
      <c r="N36" s="55"/>
    </row>
    <row r="37" spans="1:14" ht="15.75" thickBot="1">
      <c r="A37" s="1"/>
      <c r="B37" s="19" t="s">
        <v>14</v>
      </c>
      <c r="C37" s="56"/>
      <c r="D37" s="56"/>
      <c r="E37" s="20"/>
      <c r="F37" s="19" t="s">
        <v>14</v>
      </c>
      <c r="G37" s="56"/>
      <c r="H37" s="56"/>
      <c r="I37" s="56"/>
      <c r="J37" s="56"/>
      <c r="K37" s="56"/>
      <c r="L37" s="56"/>
      <c r="M37" s="56"/>
      <c r="N37" s="56"/>
    </row>
    <row r="38" spans="1:14" ht="15">
      <c r="A38" s="1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5.75" thickBot="1">
      <c r="A39" s="1"/>
      <c r="B39" s="21" t="s">
        <v>15</v>
      </c>
      <c r="C39" s="7"/>
      <c r="D39" s="7"/>
      <c r="E39" s="7"/>
      <c r="F39" s="22">
        <v>1</v>
      </c>
      <c r="G39" s="22">
        <v>2</v>
      </c>
      <c r="H39" s="22">
        <v>3</v>
      </c>
      <c r="I39" s="22">
        <v>4</v>
      </c>
      <c r="J39" s="22">
        <v>5</v>
      </c>
      <c r="K39" s="57" t="s">
        <v>16</v>
      </c>
      <c r="L39" s="57"/>
      <c r="M39" s="22" t="s">
        <v>17</v>
      </c>
      <c r="N39" s="22" t="s">
        <v>18</v>
      </c>
    </row>
    <row r="40" spans="1:14" ht="15.75" thickBot="1">
      <c r="A40" s="1"/>
      <c r="B40" s="23" t="s">
        <v>19</v>
      </c>
      <c r="C40" s="50" t="str">
        <f>IF(C33&gt;"",C33&amp;" - "&amp;G33,"")</f>
        <v>Launonen Matti - Pasanen Anna</v>
      </c>
      <c r="D40" s="50"/>
      <c r="E40" s="24"/>
      <c r="F40" s="25">
        <v>8</v>
      </c>
      <c r="G40" s="25">
        <v>1</v>
      </c>
      <c r="H40" s="25"/>
      <c r="I40" s="25"/>
      <c r="J40" s="26"/>
      <c r="K40" s="27">
        <f>IF(ISBLANK(F40),"",COUNTIF(F40:J40,"&gt;=0"))</f>
        <v>2</v>
      </c>
      <c r="L40" s="28">
        <f>IF(ISBLANK(F40),"",IF(LEFT(F40)="-",1,0)+IF(LEFT(G40)="-",1,0)+IF(LEFT(H40)="-",1,0)+IF(LEFT(I40)="-",1,0)+IF(LEFT(J40)="-",1,0))</f>
        <v>0</v>
      </c>
      <c r="M40" s="29">
        <f aca="true" t="shared" si="1" ref="M40:N44">IF(K40=2,1,"")</f>
        <v>1</v>
      </c>
      <c r="N40" s="28">
        <f t="shared" si="1"/>
      </c>
    </row>
    <row r="41" spans="1:14" ht="15.75" thickBot="1">
      <c r="A41" s="1"/>
      <c r="B41" s="23" t="s">
        <v>20</v>
      </c>
      <c r="C41" s="50" t="str">
        <f>IF(C34&gt;"",C34&amp;" - "&amp;G34,"")</f>
        <v>Natunen Timo - Tapola Aino</v>
      </c>
      <c r="D41" s="50"/>
      <c r="E41" s="24"/>
      <c r="F41" s="25">
        <v>2</v>
      </c>
      <c r="G41" s="25">
        <v>3</v>
      </c>
      <c r="H41" s="25"/>
      <c r="I41" s="25"/>
      <c r="J41" s="30"/>
      <c r="K41" s="31">
        <f>IF(ISBLANK(F41),"",COUNTIF(F41:J41,"&gt;=0"))</f>
        <v>2</v>
      </c>
      <c r="L41" s="32">
        <f>IF(ISBLANK(F41),"",IF(LEFT(F41)="-",1,0)+IF(LEFT(G41)="-",1,0)+IF(LEFT(H41)="-",1,0)+IF(LEFT(I41)="-",1,0)+IF(LEFT(J41)="-",1,0))</f>
        <v>0</v>
      </c>
      <c r="M41" s="29">
        <f t="shared" si="1"/>
        <v>1</v>
      </c>
      <c r="N41" s="28">
        <f t="shared" si="1"/>
      </c>
    </row>
    <row r="42" spans="1:14" ht="15.75" thickBot="1">
      <c r="A42" s="1"/>
      <c r="B42" s="33" t="s">
        <v>21</v>
      </c>
      <c r="C42" s="24">
        <f>IF(C36&gt;"",C36&amp;" / "&amp;C37,"")</f>
      </c>
      <c r="D42" s="24">
        <f>IF(G36&gt;"",G36&amp;" / "&amp;G37,"")</f>
      </c>
      <c r="E42" s="34"/>
      <c r="F42" s="25">
        <v>3</v>
      </c>
      <c r="G42" s="25">
        <v>6</v>
      </c>
      <c r="H42" s="25"/>
      <c r="I42" s="25"/>
      <c r="J42" s="30"/>
      <c r="K42" s="31">
        <f>IF(ISBLANK(F42),"",COUNTIF(F42:J42,"&gt;=0"))</f>
        <v>2</v>
      </c>
      <c r="L42" s="32">
        <f>IF(ISBLANK(F42),"",IF(LEFT(F42)="-",1,0)+IF(LEFT(G42)="-",1,0)+IF(LEFT(H42)="-",1,0)+IF(LEFT(I42)="-",1,0)+IF(LEFT(J42)="-",1,0))</f>
        <v>0</v>
      </c>
      <c r="M42" s="29">
        <f t="shared" si="1"/>
        <v>1</v>
      </c>
      <c r="N42" s="28">
        <f t="shared" si="1"/>
      </c>
    </row>
    <row r="43" spans="1:14" ht="15.75" thickBot="1">
      <c r="A43" s="1"/>
      <c r="B43" s="23" t="s">
        <v>22</v>
      </c>
      <c r="C43" s="50" t="str">
        <f>IF(C33&gt;"",C33&amp;" - "&amp;G34,"")</f>
        <v>Launonen Matti - Tapola Aino</v>
      </c>
      <c r="D43" s="50"/>
      <c r="E43" s="24"/>
      <c r="F43" s="25"/>
      <c r="G43" s="25"/>
      <c r="H43" s="25"/>
      <c r="I43" s="25"/>
      <c r="J43" s="30"/>
      <c r="K43" s="31">
        <f>IF(ISBLANK(F43),"",COUNTIF(F43:J43,"&gt;=0"))</f>
      </c>
      <c r="L43" s="32">
        <f>IF(ISBLANK(F43),"",IF(LEFT(F43)="-",1,0)+IF(LEFT(G43)="-",1,0)+IF(LEFT(H43)="-",1,0)+IF(LEFT(I43)="-",1,0)+IF(LEFT(J43)="-",1,0))</f>
      </c>
      <c r="M43" s="29">
        <f t="shared" si="1"/>
      </c>
      <c r="N43" s="28">
        <f t="shared" si="1"/>
      </c>
    </row>
    <row r="44" spans="1:14" ht="15.75" thickBot="1">
      <c r="A44" s="1"/>
      <c r="B44" s="23" t="s">
        <v>23</v>
      </c>
      <c r="C44" s="50" t="str">
        <f>IF(C34&gt;"",C34&amp;" - "&amp;G33,"")</f>
        <v>Natunen Timo - Pasanen Anna</v>
      </c>
      <c r="D44" s="50"/>
      <c r="E44" s="24"/>
      <c r="F44" s="25"/>
      <c r="G44" s="25"/>
      <c r="H44" s="25"/>
      <c r="I44" s="25"/>
      <c r="J44" s="30"/>
      <c r="K44" s="35">
        <f>IF(ISBLANK(F44),"",COUNTIF(F44:J44,"&gt;=0"))</f>
      </c>
      <c r="L44" s="36">
        <f>IF(ISBLANK(F44),"",IF(LEFT(F44)="-",1,0)+IF(LEFT(G44)="-",1,0)+IF(LEFT(H44)="-",1,0)+IF(LEFT(I44)="-",1,0)+IF(LEFT(J44)="-",1,0))</f>
      </c>
      <c r="M44" s="29">
        <f t="shared" si="1"/>
      </c>
      <c r="N44" s="28">
        <f t="shared" si="1"/>
      </c>
    </row>
    <row r="45" spans="1:14" ht="19.5" thickBot="1">
      <c r="A45" s="1"/>
      <c r="B45" s="37"/>
      <c r="C45" s="37"/>
      <c r="D45" s="37"/>
      <c r="E45" s="37"/>
      <c r="F45" s="38"/>
      <c r="G45" s="38"/>
      <c r="H45" s="39"/>
      <c r="I45" s="51" t="s">
        <v>24</v>
      </c>
      <c r="J45" s="51"/>
      <c r="K45" s="40">
        <f>COUNTIF(K40:K44,"=3")</f>
        <v>0</v>
      </c>
      <c r="L45" s="41">
        <f>COUNTIF(L40:L44,"=3")</f>
        <v>0</v>
      </c>
      <c r="M45" s="42">
        <f>SUM(M40:M44)</f>
        <v>3</v>
      </c>
      <c r="N45" s="43">
        <f>SUM(N40:N44)</f>
        <v>0</v>
      </c>
    </row>
    <row r="46" spans="1:14" ht="15">
      <c r="A46" s="1"/>
      <c r="B46" s="44" t="s">
        <v>25</v>
      </c>
      <c r="C46" s="37"/>
      <c r="D46" s="37"/>
      <c r="E46" s="37"/>
      <c r="F46" s="37"/>
      <c r="G46" s="37"/>
      <c r="H46" s="37"/>
      <c r="I46" s="37"/>
      <c r="J46" s="37"/>
      <c r="K46" s="7"/>
      <c r="L46" s="7"/>
      <c r="M46" s="7"/>
      <c r="N46" s="7"/>
    </row>
    <row r="47" spans="1:14" ht="15">
      <c r="A47" s="1"/>
      <c r="B47" s="45" t="s">
        <v>26</v>
      </c>
      <c r="C47" s="46"/>
      <c r="D47" s="45" t="s">
        <v>27</v>
      </c>
      <c r="E47" s="46"/>
      <c r="F47" s="45" t="s">
        <v>28</v>
      </c>
      <c r="G47" s="45"/>
      <c r="H47" s="44"/>
      <c r="J47" s="52" t="s">
        <v>29</v>
      </c>
      <c r="K47" s="52"/>
      <c r="L47" s="52"/>
      <c r="M47" s="52"/>
      <c r="N47" s="52"/>
    </row>
    <row r="48" spans="1:14" ht="21.75" thickBot="1">
      <c r="A48" s="1"/>
      <c r="B48" s="53"/>
      <c r="C48" s="53"/>
      <c r="D48" s="53"/>
      <c r="E48" s="47"/>
      <c r="F48" s="53"/>
      <c r="G48" s="53"/>
      <c r="H48" s="53"/>
      <c r="I48" s="53"/>
      <c r="J48" s="54">
        <f>IF(M45=3,C32,IF(N45=3,G32,""))</f>
        <v>0</v>
      </c>
      <c r="K48" s="54"/>
      <c r="L48" s="54"/>
      <c r="M48" s="54"/>
      <c r="N48" s="54"/>
    </row>
    <row r="49" spans="1:14" ht="15">
      <c r="A49" s="1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</row>
    <row r="51" ht="6.75" customHeight="1"/>
    <row r="52" spans="1:15" ht="15">
      <c r="A52" s="1"/>
      <c r="B52" s="2"/>
      <c r="C52" s="2"/>
      <c r="D52" s="2"/>
      <c r="E52" s="2"/>
      <c r="F52" s="3"/>
      <c r="G52" s="4" t="s">
        <v>0</v>
      </c>
      <c r="H52" s="5"/>
      <c r="I52" s="59" t="s">
        <v>30</v>
      </c>
      <c r="J52" s="59"/>
      <c r="K52" s="59"/>
      <c r="L52" s="59"/>
      <c r="M52" s="59"/>
      <c r="N52" s="59"/>
      <c r="O52" s="6"/>
    </row>
    <row r="53" spans="1:15" ht="15">
      <c r="A53" s="1"/>
      <c r="B53" s="7"/>
      <c r="C53" s="8" t="s">
        <v>1</v>
      </c>
      <c r="D53" s="8"/>
      <c r="E53" s="7"/>
      <c r="F53" s="9"/>
      <c r="G53" s="10" t="s">
        <v>2</v>
      </c>
      <c r="H53" s="11"/>
      <c r="I53" s="59"/>
      <c r="J53" s="59"/>
      <c r="K53" s="59"/>
      <c r="L53" s="59"/>
      <c r="M53" s="59"/>
      <c r="N53" s="59"/>
      <c r="O53" s="6"/>
    </row>
    <row r="54" spans="1:15" ht="15.75">
      <c r="A54" s="1"/>
      <c r="B54" s="7"/>
      <c r="C54" s="12" t="s">
        <v>3</v>
      </c>
      <c r="D54" s="12"/>
      <c r="E54" s="7"/>
      <c r="F54" s="9"/>
      <c r="G54" s="10" t="s">
        <v>4</v>
      </c>
      <c r="H54" s="11"/>
      <c r="I54" s="59"/>
      <c r="J54" s="59"/>
      <c r="K54" s="59"/>
      <c r="L54" s="59"/>
      <c r="M54" s="59"/>
      <c r="N54" s="59"/>
      <c r="O54" s="6"/>
    </row>
    <row r="55" spans="1:20" ht="15.75">
      <c r="A55" s="1"/>
      <c r="B55" s="7"/>
      <c r="C55" s="7" t="s">
        <v>5</v>
      </c>
      <c r="D55" s="12"/>
      <c r="E55" s="7"/>
      <c r="F55" s="9"/>
      <c r="G55" s="10" t="s">
        <v>6</v>
      </c>
      <c r="H55" s="11"/>
      <c r="I55" s="59">
        <v>43225</v>
      </c>
      <c r="J55" s="59"/>
      <c r="K55" s="59"/>
      <c r="L55" s="59"/>
      <c r="M55" s="59"/>
      <c r="N55" s="59"/>
      <c r="O55" s="6"/>
      <c r="R55" s="11"/>
      <c r="S55" s="11"/>
      <c r="T55" s="11"/>
    </row>
    <row r="56" spans="1:20" ht="15.75" thickBot="1">
      <c r="A56" s="1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6"/>
      <c r="R56" s="11"/>
      <c r="S56" s="11"/>
      <c r="T56" s="11"/>
    </row>
    <row r="57" spans="1:15" ht="15">
      <c r="A57" s="1"/>
      <c r="B57" s="13" t="s">
        <v>7</v>
      </c>
      <c r="C57" s="60"/>
      <c r="D57" s="60"/>
      <c r="E57" s="14"/>
      <c r="F57" s="13" t="s">
        <v>8</v>
      </c>
      <c r="G57" s="60"/>
      <c r="H57" s="60"/>
      <c r="I57" s="60"/>
      <c r="J57" s="60"/>
      <c r="K57" s="60"/>
      <c r="L57" s="60"/>
      <c r="M57" s="60"/>
      <c r="N57" s="60"/>
      <c r="O57" s="6"/>
    </row>
    <row r="58" spans="1:15" ht="15">
      <c r="A58" s="1"/>
      <c r="B58" s="15" t="s">
        <v>9</v>
      </c>
      <c r="C58" s="55" t="s">
        <v>32</v>
      </c>
      <c r="D58" s="55"/>
      <c r="E58" s="16"/>
      <c r="F58" s="15" t="s">
        <v>10</v>
      </c>
      <c r="G58" s="55" t="s">
        <v>37</v>
      </c>
      <c r="H58" s="55"/>
      <c r="I58" s="55"/>
      <c r="J58" s="55"/>
      <c r="K58" s="55"/>
      <c r="L58" s="55"/>
      <c r="M58" s="55"/>
      <c r="N58" s="55"/>
      <c r="O58" s="6"/>
    </row>
    <row r="59" spans="1:15" ht="15">
      <c r="A59" s="1"/>
      <c r="B59" s="15" t="s">
        <v>11</v>
      </c>
      <c r="C59" s="55" t="s">
        <v>31</v>
      </c>
      <c r="D59" s="55"/>
      <c r="E59" s="16"/>
      <c r="F59" s="15" t="s">
        <v>12</v>
      </c>
      <c r="G59" s="55" t="s">
        <v>36</v>
      </c>
      <c r="H59" s="55"/>
      <c r="I59" s="55"/>
      <c r="J59" s="55"/>
      <c r="K59" s="55"/>
      <c r="L59" s="55"/>
      <c r="M59" s="55"/>
      <c r="N59" s="55"/>
      <c r="O59" s="6"/>
    </row>
    <row r="60" spans="1:15" ht="15">
      <c r="A60" s="1"/>
      <c r="B60" s="58" t="s">
        <v>13</v>
      </c>
      <c r="C60" s="58"/>
      <c r="D60" s="58"/>
      <c r="E60" s="17"/>
      <c r="F60" s="58" t="s">
        <v>13</v>
      </c>
      <c r="G60" s="58"/>
      <c r="H60" s="58"/>
      <c r="I60" s="58"/>
      <c r="J60" s="58"/>
      <c r="K60" s="58"/>
      <c r="L60" s="58"/>
      <c r="M60" s="58"/>
      <c r="N60" s="58"/>
      <c r="O60" s="6"/>
    </row>
    <row r="61" spans="1:15" ht="15">
      <c r="A61" s="1"/>
      <c r="B61" s="18" t="s">
        <v>14</v>
      </c>
      <c r="C61" s="55"/>
      <c r="D61" s="55"/>
      <c r="E61" s="16"/>
      <c r="F61" s="18" t="s">
        <v>14</v>
      </c>
      <c r="G61" s="55"/>
      <c r="H61" s="55"/>
      <c r="I61" s="55"/>
      <c r="J61" s="55"/>
      <c r="K61" s="55"/>
      <c r="L61" s="55"/>
      <c r="M61" s="55"/>
      <c r="N61" s="55"/>
      <c r="O61" s="6"/>
    </row>
    <row r="62" spans="1:15" ht="15.75" thickBot="1">
      <c r="A62" s="1"/>
      <c r="B62" s="19" t="s">
        <v>14</v>
      </c>
      <c r="C62" s="56"/>
      <c r="D62" s="56"/>
      <c r="E62" s="20"/>
      <c r="F62" s="19" t="s">
        <v>14</v>
      </c>
      <c r="G62" s="56"/>
      <c r="H62" s="56"/>
      <c r="I62" s="56"/>
      <c r="J62" s="56"/>
      <c r="K62" s="56"/>
      <c r="L62" s="56"/>
      <c r="M62" s="56"/>
      <c r="N62" s="56"/>
      <c r="O62" s="6"/>
    </row>
    <row r="63" spans="1:15" ht="15">
      <c r="A63" s="1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6"/>
    </row>
    <row r="64" spans="1:15" ht="15.75" thickBot="1">
      <c r="A64" s="1"/>
      <c r="B64" s="21" t="s">
        <v>15</v>
      </c>
      <c r="C64" s="7"/>
      <c r="D64" s="7"/>
      <c r="E64" s="7"/>
      <c r="F64" s="22">
        <v>1</v>
      </c>
      <c r="G64" s="22">
        <v>2</v>
      </c>
      <c r="H64" s="22">
        <v>3</v>
      </c>
      <c r="I64" s="22">
        <v>4</v>
      </c>
      <c r="J64" s="22">
        <v>5</v>
      </c>
      <c r="K64" s="57" t="s">
        <v>16</v>
      </c>
      <c r="L64" s="57"/>
      <c r="M64" s="22" t="s">
        <v>17</v>
      </c>
      <c r="N64" s="22" t="s">
        <v>18</v>
      </c>
      <c r="O64" s="6"/>
    </row>
    <row r="65" spans="1:15" ht="15.75" thickBot="1">
      <c r="A65" s="1"/>
      <c r="B65" s="23" t="s">
        <v>19</v>
      </c>
      <c r="C65" s="50" t="str">
        <f>IF(C58&gt;"",C58&amp;" - "&amp;G58,"")</f>
        <v>Räsänen Pekka - Natunen Timo</v>
      </c>
      <c r="D65" s="50"/>
      <c r="E65" s="24"/>
      <c r="F65" s="25">
        <v>5</v>
      </c>
      <c r="G65" s="25">
        <v>6</v>
      </c>
      <c r="H65" s="25"/>
      <c r="I65" s="25"/>
      <c r="J65" s="26"/>
      <c r="K65" s="27">
        <f>IF(ISBLANK(F65),"",COUNTIF(F65:J65,"&gt;=0"))</f>
        <v>2</v>
      </c>
      <c r="L65" s="28">
        <f>IF(ISBLANK(F65),"",IF(LEFT(F65)="-",1,0)+IF(LEFT(G65)="-",1,0)+IF(LEFT(H65)="-",1,0)+IF(LEFT(I65)="-",1,0)+IF(LEFT(J65)="-",1,0))</f>
        <v>0</v>
      </c>
      <c r="M65" s="29">
        <f aca="true" t="shared" si="2" ref="M65:N69">IF(K65=2,1,"")</f>
        <v>1</v>
      </c>
      <c r="N65" s="28">
        <f t="shared" si="2"/>
      </c>
      <c r="O65" s="6"/>
    </row>
    <row r="66" spans="1:15" ht="15.75" thickBot="1">
      <c r="A66" s="1"/>
      <c r="B66" s="23" t="s">
        <v>20</v>
      </c>
      <c r="C66" s="50" t="str">
        <f>IF(C59&gt;"",C59&amp;" - "&amp;G59,"")</f>
        <v>Lallo Ismo - Launonen Matti</v>
      </c>
      <c r="D66" s="50"/>
      <c r="E66" s="24"/>
      <c r="F66" s="25">
        <v>6</v>
      </c>
      <c r="G66" s="25">
        <v>4</v>
      </c>
      <c r="H66" s="25"/>
      <c r="I66" s="25"/>
      <c r="J66" s="30"/>
      <c r="K66" s="31">
        <f>IF(ISBLANK(F66),"",COUNTIF(F66:J66,"&gt;=0"))</f>
        <v>2</v>
      </c>
      <c r="L66" s="32">
        <f>IF(ISBLANK(F66),"",IF(LEFT(F66)="-",1,0)+IF(LEFT(G66)="-",1,0)+IF(LEFT(H66)="-",1,0)+IF(LEFT(I66)="-",1,0)+IF(LEFT(J66)="-",1,0))</f>
        <v>0</v>
      </c>
      <c r="M66" s="29">
        <f t="shared" si="2"/>
        <v>1</v>
      </c>
      <c r="N66" s="28">
        <f t="shared" si="2"/>
      </c>
      <c r="O66" s="6"/>
    </row>
    <row r="67" spans="1:15" ht="15.75" thickBot="1">
      <c r="A67" s="1"/>
      <c r="B67" s="33" t="s">
        <v>21</v>
      </c>
      <c r="C67" s="24">
        <f>IF(C61&gt;"",C61&amp;" / "&amp;C62,"")</f>
      </c>
      <c r="D67" s="24">
        <f>IF(G61&gt;"",G61&amp;" / "&amp;G62,"")</f>
      </c>
      <c r="E67" s="34"/>
      <c r="F67" s="25">
        <v>7</v>
      </c>
      <c r="G67" s="25">
        <v>5</v>
      </c>
      <c r="H67" s="25"/>
      <c r="I67" s="25"/>
      <c r="J67" s="30"/>
      <c r="K67" s="31">
        <f>IF(ISBLANK(F67),"",COUNTIF(F67:J67,"&gt;=0"))</f>
        <v>2</v>
      </c>
      <c r="L67" s="32">
        <f>IF(ISBLANK(F67),"",IF(LEFT(F67)="-",1,0)+IF(LEFT(G67)="-",1,0)+IF(LEFT(H67)="-",1,0)+IF(LEFT(I67)="-",1,0)+IF(LEFT(J67)="-",1,0))</f>
        <v>0</v>
      </c>
      <c r="M67" s="29">
        <f t="shared" si="2"/>
        <v>1</v>
      </c>
      <c r="N67" s="28">
        <f t="shared" si="2"/>
      </c>
      <c r="O67" s="6"/>
    </row>
    <row r="68" spans="1:15" ht="15.75" thickBot="1">
      <c r="A68" s="1"/>
      <c r="B68" s="23" t="s">
        <v>22</v>
      </c>
      <c r="C68" s="50" t="str">
        <f>IF(C58&gt;"",C58&amp;" - "&amp;G59,"")</f>
        <v>Räsänen Pekka - Launonen Matti</v>
      </c>
      <c r="D68" s="50"/>
      <c r="E68" s="24"/>
      <c r="F68" s="25"/>
      <c r="G68" s="25"/>
      <c r="H68" s="25"/>
      <c r="I68" s="25"/>
      <c r="J68" s="30"/>
      <c r="K68" s="31">
        <f>IF(ISBLANK(F68),"",COUNTIF(F68:J68,"&gt;=0"))</f>
      </c>
      <c r="L68" s="32">
        <f>IF(ISBLANK(F68),"",IF(LEFT(F68)="-",1,0)+IF(LEFT(G68)="-",1,0)+IF(LEFT(H68)="-",1,0)+IF(LEFT(I68)="-",1,0)+IF(LEFT(J68)="-",1,0))</f>
      </c>
      <c r="M68" s="29">
        <f t="shared" si="2"/>
      </c>
      <c r="N68" s="28">
        <f t="shared" si="2"/>
      </c>
      <c r="O68" s="6"/>
    </row>
    <row r="69" spans="1:15" ht="15.75" thickBot="1">
      <c r="A69" s="1"/>
      <c r="B69" s="23" t="s">
        <v>23</v>
      </c>
      <c r="C69" s="50" t="str">
        <f>IF(C59&gt;"",C59&amp;" - "&amp;G58,"")</f>
        <v>Lallo Ismo - Natunen Timo</v>
      </c>
      <c r="D69" s="50"/>
      <c r="E69" s="24"/>
      <c r="F69" s="25"/>
      <c r="G69" s="25"/>
      <c r="H69" s="25"/>
      <c r="I69" s="25"/>
      <c r="J69" s="30"/>
      <c r="K69" s="35">
        <f>IF(ISBLANK(F69),"",COUNTIF(F69:J69,"&gt;=0"))</f>
      </c>
      <c r="L69" s="36">
        <f>IF(ISBLANK(F69),"",IF(LEFT(F69)="-",1,0)+IF(LEFT(G69)="-",1,0)+IF(LEFT(H69)="-",1,0)+IF(LEFT(I69)="-",1,0)+IF(LEFT(J69)="-",1,0))</f>
      </c>
      <c r="M69" s="29">
        <f t="shared" si="2"/>
      </c>
      <c r="N69" s="28">
        <f t="shared" si="2"/>
      </c>
      <c r="O69" s="6"/>
    </row>
    <row r="70" spans="1:15" ht="19.5" thickBot="1">
      <c r="A70" s="1"/>
      <c r="B70" s="37"/>
      <c r="C70" s="37"/>
      <c r="D70" s="37"/>
      <c r="E70" s="37"/>
      <c r="F70" s="38"/>
      <c r="G70" s="38"/>
      <c r="H70" s="39"/>
      <c r="I70" s="51" t="s">
        <v>24</v>
      </c>
      <c r="J70" s="51"/>
      <c r="K70" s="40">
        <f>COUNTIF(K65:K69,"=3")</f>
        <v>0</v>
      </c>
      <c r="L70" s="41">
        <f>COUNTIF(L65:L69,"=3")</f>
        <v>0</v>
      </c>
      <c r="M70" s="42">
        <f>SUM(M65:M69)</f>
        <v>3</v>
      </c>
      <c r="N70" s="43">
        <f>SUM(N65:N69)</f>
        <v>0</v>
      </c>
      <c r="O70" s="6"/>
    </row>
    <row r="71" spans="1:15" ht="15">
      <c r="A71" s="1"/>
      <c r="B71" s="44" t="s">
        <v>25</v>
      </c>
      <c r="C71" s="37"/>
      <c r="D71" s="37"/>
      <c r="E71" s="37"/>
      <c r="F71" s="37"/>
      <c r="G71" s="37"/>
      <c r="H71" s="37"/>
      <c r="I71" s="37"/>
      <c r="J71" s="37"/>
      <c r="K71" s="7"/>
      <c r="L71" s="7"/>
      <c r="M71" s="7"/>
      <c r="N71" s="7"/>
      <c r="O71" s="6"/>
    </row>
    <row r="72" spans="1:15" ht="15">
      <c r="A72" s="1"/>
      <c r="B72" s="45" t="s">
        <v>26</v>
      </c>
      <c r="C72" s="46"/>
      <c r="D72" s="45" t="s">
        <v>27</v>
      </c>
      <c r="E72" s="46"/>
      <c r="F72" s="45" t="s">
        <v>28</v>
      </c>
      <c r="G72" s="45"/>
      <c r="H72" s="44"/>
      <c r="J72" s="52" t="s">
        <v>29</v>
      </c>
      <c r="K72" s="52"/>
      <c r="L72" s="52"/>
      <c r="M72" s="52"/>
      <c r="N72" s="52"/>
      <c r="O72" s="6"/>
    </row>
    <row r="73" spans="1:15" ht="21.75" thickBot="1">
      <c r="A73" s="1"/>
      <c r="B73" s="53"/>
      <c r="C73" s="53"/>
      <c r="D73" s="53"/>
      <c r="E73" s="47"/>
      <c r="F73" s="53"/>
      <c r="G73" s="53"/>
      <c r="H73" s="53"/>
      <c r="I73" s="53"/>
      <c r="J73" s="54">
        <f>IF(M70=3,C57,IF(N70=3,G57,""))</f>
        <v>0</v>
      </c>
      <c r="K73" s="54"/>
      <c r="L73" s="54"/>
      <c r="M73" s="54"/>
      <c r="N73" s="54"/>
      <c r="O73" s="6"/>
    </row>
    <row r="74" spans="1:15" ht="6" customHeight="1">
      <c r="A74" s="1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6"/>
    </row>
    <row r="75" ht="8.25" customHeight="1"/>
    <row r="77" spans="1:14" ht="15">
      <c r="A77" s="1"/>
      <c r="B77" s="2"/>
      <c r="C77" s="2"/>
      <c r="D77" s="2"/>
      <c r="E77" s="2"/>
      <c r="F77" s="3"/>
      <c r="G77" s="4" t="s">
        <v>0</v>
      </c>
      <c r="H77" s="5"/>
      <c r="I77" s="59" t="s">
        <v>30</v>
      </c>
      <c r="J77" s="59"/>
      <c r="K77" s="59"/>
      <c r="L77" s="59"/>
      <c r="M77" s="59"/>
      <c r="N77" s="59"/>
    </row>
    <row r="78" spans="1:14" ht="15">
      <c r="A78" s="1"/>
      <c r="B78" s="7"/>
      <c r="C78" s="8" t="s">
        <v>1</v>
      </c>
      <c r="D78" s="8"/>
      <c r="E78" s="7"/>
      <c r="F78" s="9"/>
      <c r="G78" s="10" t="s">
        <v>2</v>
      </c>
      <c r="H78" s="11"/>
      <c r="I78" s="59"/>
      <c r="J78" s="59"/>
      <c r="K78" s="59"/>
      <c r="L78" s="59"/>
      <c r="M78" s="59"/>
      <c r="N78" s="59"/>
    </row>
    <row r="79" spans="1:14" ht="15.75">
      <c r="A79" s="1"/>
      <c r="B79" s="7"/>
      <c r="C79" s="12" t="s">
        <v>3</v>
      </c>
      <c r="D79" s="12"/>
      <c r="E79" s="7"/>
      <c r="F79" s="9"/>
      <c r="G79" s="10" t="s">
        <v>4</v>
      </c>
      <c r="H79" s="11"/>
      <c r="I79" s="59"/>
      <c r="J79" s="59"/>
      <c r="K79" s="59"/>
      <c r="L79" s="59"/>
      <c r="M79" s="59"/>
      <c r="N79" s="59"/>
    </row>
    <row r="80" spans="1:14" ht="15.75">
      <c r="A80" s="1"/>
      <c r="B80" s="7"/>
      <c r="C80" s="7" t="s">
        <v>5</v>
      </c>
      <c r="D80" s="12"/>
      <c r="E80" s="7"/>
      <c r="F80" s="9"/>
      <c r="G80" s="10" t="s">
        <v>6</v>
      </c>
      <c r="H80" s="11"/>
      <c r="I80" s="59">
        <v>43225</v>
      </c>
      <c r="J80" s="59"/>
      <c r="K80" s="59"/>
      <c r="L80" s="59"/>
      <c r="M80" s="59"/>
      <c r="N80" s="59"/>
    </row>
    <row r="81" spans="1:14" ht="15.75" thickBot="1">
      <c r="A81" s="1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1:14" ht="15">
      <c r="A82" s="1"/>
      <c r="B82" s="13" t="s">
        <v>7</v>
      </c>
      <c r="C82" s="60"/>
      <c r="D82" s="60"/>
      <c r="E82" s="14"/>
      <c r="F82" s="13" t="s">
        <v>8</v>
      </c>
      <c r="G82" s="60"/>
      <c r="H82" s="60"/>
      <c r="I82" s="60"/>
      <c r="J82" s="60"/>
      <c r="K82" s="60"/>
      <c r="L82" s="60"/>
      <c r="M82" s="60"/>
      <c r="N82" s="60"/>
    </row>
    <row r="83" spans="1:14" ht="15">
      <c r="A83" s="1"/>
      <c r="B83" s="15" t="s">
        <v>9</v>
      </c>
      <c r="C83" s="55" t="s">
        <v>38</v>
      </c>
      <c r="D83" s="55"/>
      <c r="E83" s="16"/>
      <c r="F83" s="15" t="s">
        <v>10</v>
      </c>
      <c r="G83" s="55" t="s">
        <v>40</v>
      </c>
      <c r="H83" s="55"/>
      <c r="I83" s="55"/>
      <c r="J83" s="55"/>
      <c r="K83" s="55"/>
      <c r="L83" s="55"/>
      <c r="M83" s="55"/>
      <c r="N83" s="55"/>
    </row>
    <row r="84" spans="1:14" ht="15">
      <c r="A84" s="1"/>
      <c r="B84" s="15" t="s">
        <v>11</v>
      </c>
      <c r="C84" s="55" t="s">
        <v>39</v>
      </c>
      <c r="D84" s="55"/>
      <c r="E84" s="16"/>
      <c r="F84" s="15" t="s">
        <v>12</v>
      </c>
      <c r="G84" s="55" t="s">
        <v>41</v>
      </c>
      <c r="H84" s="55"/>
      <c r="I84" s="55"/>
      <c r="J84" s="55"/>
      <c r="K84" s="55"/>
      <c r="L84" s="55"/>
      <c r="M84" s="55"/>
      <c r="N84" s="55"/>
    </row>
    <row r="85" spans="1:14" ht="15">
      <c r="A85" s="1"/>
      <c r="B85" s="58" t="s">
        <v>13</v>
      </c>
      <c r="C85" s="58"/>
      <c r="D85" s="58"/>
      <c r="E85" s="17"/>
      <c r="F85" s="58" t="s">
        <v>13</v>
      </c>
      <c r="G85" s="58"/>
      <c r="H85" s="58"/>
      <c r="I85" s="58"/>
      <c r="J85" s="58"/>
      <c r="K85" s="58"/>
      <c r="L85" s="58"/>
      <c r="M85" s="58"/>
      <c r="N85" s="58"/>
    </row>
    <row r="86" spans="1:14" ht="15">
      <c r="A86" s="1"/>
      <c r="B86" s="18" t="s">
        <v>14</v>
      </c>
      <c r="C86" s="55"/>
      <c r="D86" s="55"/>
      <c r="E86" s="16"/>
      <c r="F86" s="18" t="s">
        <v>14</v>
      </c>
      <c r="G86" s="55"/>
      <c r="H86" s="55"/>
      <c r="I86" s="55"/>
      <c r="J86" s="55"/>
      <c r="K86" s="55"/>
      <c r="L86" s="55"/>
      <c r="M86" s="55"/>
      <c r="N86" s="55"/>
    </row>
    <row r="87" spans="1:14" ht="15.75" thickBot="1">
      <c r="A87" s="1"/>
      <c r="B87" s="19" t="s">
        <v>14</v>
      </c>
      <c r="C87" s="56"/>
      <c r="D87" s="56"/>
      <c r="E87" s="20"/>
      <c r="F87" s="19" t="s">
        <v>14</v>
      </c>
      <c r="G87" s="56"/>
      <c r="H87" s="56"/>
      <c r="I87" s="56"/>
      <c r="J87" s="56"/>
      <c r="K87" s="56"/>
      <c r="L87" s="56"/>
      <c r="M87" s="56"/>
      <c r="N87" s="56"/>
    </row>
    <row r="88" spans="1:14" ht="15">
      <c r="A88" s="1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1:14" ht="15.75" thickBot="1">
      <c r="A89" s="1"/>
      <c r="B89" s="21" t="s">
        <v>15</v>
      </c>
      <c r="C89" s="7"/>
      <c r="D89" s="7"/>
      <c r="E89" s="7"/>
      <c r="F89" s="22">
        <v>1</v>
      </c>
      <c r="G89" s="22">
        <v>2</v>
      </c>
      <c r="H89" s="22">
        <v>3</v>
      </c>
      <c r="I89" s="22">
        <v>4</v>
      </c>
      <c r="J89" s="22">
        <v>5</v>
      </c>
      <c r="K89" s="57" t="s">
        <v>16</v>
      </c>
      <c r="L89" s="57"/>
      <c r="M89" s="22" t="s">
        <v>17</v>
      </c>
      <c r="N89" s="22" t="s">
        <v>18</v>
      </c>
    </row>
    <row r="90" spans="1:14" ht="15.75" thickBot="1">
      <c r="A90" s="1"/>
      <c r="B90" s="23" t="s">
        <v>19</v>
      </c>
      <c r="C90" s="50" t="str">
        <f>IF(C83&gt;"",C83&amp;" - "&amp;G83,"")</f>
        <v>Nisula Teuvo - Farin Sakari</v>
      </c>
      <c r="D90" s="50"/>
      <c r="E90" s="24"/>
      <c r="F90" s="25">
        <v>2</v>
      </c>
      <c r="G90" s="25">
        <v>1</v>
      </c>
      <c r="H90" s="25"/>
      <c r="I90" s="25"/>
      <c r="J90" s="26"/>
      <c r="K90" s="27">
        <f>IF(ISBLANK(F90),"",COUNTIF(F90:J90,"&gt;=0"))</f>
        <v>2</v>
      </c>
      <c r="L90" s="28">
        <f>IF(ISBLANK(F90),"",IF(LEFT(F90)="-",1,0)+IF(LEFT(G90)="-",1,0)+IF(LEFT(H90)="-",1,0)+IF(LEFT(I90)="-",1,0)+IF(LEFT(J90)="-",1,0))</f>
        <v>0</v>
      </c>
      <c r="M90" s="29">
        <f aca="true" t="shared" si="3" ref="M90:N94">IF(K90=2,1,"")</f>
        <v>1</v>
      </c>
      <c r="N90" s="28">
        <f t="shared" si="3"/>
      </c>
    </row>
    <row r="91" spans="1:14" ht="15.75" thickBot="1">
      <c r="A91" s="1"/>
      <c r="B91" s="23" t="s">
        <v>20</v>
      </c>
      <c r="C91" s="50" t="str">
        <f>IF(C84&gt;"",C84&amp;" - "&amp;G84,"")</f>
        <v>Manner Markku - Luukkonen Asko</v>
      </c>
      <c r="D91" s="50"/>
      <c r="E91" s="24"/>
      <c r="F91" s="25">
        <v>6</v>
      </c>
      <c r="G91" s="25">
        <v>4</v>
      </c>
      <c r="H91" s="25"/>
      <c r="I91" s="25"/>
      <c r="J91" s="30"/>
      <c r="K91" s="31">
        <f>IF(ISBLANK(F91),"",COUNTIF(F91:J91,"&gt;=0"))</f>
        <v>2</v>
      </c>
      <c r="L91" s="32">
        <f>IF(ISBLANK(F91),"",IF(LEFT(F91)="-",1,0)+IF(LEFT(G91)="-",1,0)+IF(LEFT(H91)="-",1,0)+IF(LEFT(I91)="-",1,0)+IF(LEFT(J91)="-",1,0))</f>
        <v>0</v>
      </c>
      <c r="M91" s="29">
        <f t="shared" si="3"/>
        <v>1</v>
      </c>
      <c r="N91" s="28">
        <f t="shared" si="3"/>
      </c>
    </row>
    <row r="92" spans="1:14" ht="15.75" thickBot="1">
      <c r="A92" s="1"/>
      <c r="B92" s="33" t="s">
        <v>21</v>
      </c>
      <c r="C92" s="24">
        <f>IF(C86&gt;"",C86&amp;" / "&amp;C87,"")</f>
      </c>
      <c r="D92" s="24">
        <f>IF(G86&gt;"",G86&amp;" / "&amp;G87,"")</f>
      </c>
      <c r="E92" s="34"/>
      <c r="F92" s="25">
        <v>1</v>
      </c>
      <c r="G92" s="25">
        <v>9</v>
      </c>
      <c r="H92" s="25"/>
      <c r="I92" s="25"/>
      <c r="J92" s="30"/>
      <c r="K92" s="31">
        <f>IF(ISBLANK(F92),"",COUNTIF(F92:J92,"&gt;=0"))</f>
        <v>2</v>
      </c>
      <c r="L92" s="32">
        <f>IF(ISBLANK(F92),"",IF(LEFT(F92)="-",1,0)+IF(LEFT(G92)="-",1,0)+IF(LEFT(H92)="-",1,0)+IF(LEFT(I92)="-",1,0)+IF(LEFT(J92)="-",1,0))</f>
        <v>0</v>
      </c>
      <c r="M92" s="29">
        <f t="shared" si="3"/>
        <v>1</v>
      </c>
      <c r="N92" s="28">
        <f t="shared" si="3"/>
      </c>
    </row>
    <row r="93" spans="1:14" ht="15.75" thickBot="1">
      <c r="A93" s="1"/>
      <c r="B93" s="23" t="s">
        <v>22</v>
      </c>
      <c r="C93" s="50" t="str">
        <f>IF(C83&gt;"",C83&amp;" - "&amp;G84,"")</f>
        <v>Nisula Teuvo - Luukkonen Asko</v>
      </c>
      <c r="D93" s="50"/>
      <c r="E93" s="24"/>
      <c r="F93" s="25"/>
      <c r="G93" s="25"/>
      <c r="H93" s="25"/>
      <c r="I93" s="25"/>
      <c r="J93" s="30"/>
      <c r="K93" s="31">
        <f>IF(ISBLANK(F93),"",COUNTIF(F93:J93,"&gt;=0"))</f>
      </c>
      <c r="L93" s="32">
        <f>IF(ISBLANK(F93),"",IF(LEFT(F93)="-",1,0)+IF(LEFT(G93)="-",1,0)+IF(LEFT(H93)="-",1,0)+IF(LEFT(I93)="-",1,0)+IF(LEFT(J93)="-",1,0))</f>
      </c>
      <c r="M93" s="29">
        <f t="shared" si="3"/>
      </c>
      <c r="N93" s="28">
        <f t="shared" si="3"/>
      </c>
    </row>
    <row r="94" spans="1:14" ht="15.75" thickBot="1">
      <c r="A94" s="1"/>
      <c r="B94" s="23" t="s">
        <v>23</v>
      </c>
      <c r="C94" s="50" t="str">
        <f>IF(C84&gt;"",C84&amp;" - "&amp;G83,"")</f>
        <v>Manner Markku - Farin Sakari</v>
      </c>
      <c r="D94" s="50"/>
      <c r="E94" s="24"/>
      <c r="F94" s="25"/>
      <c r="G94" s="25"/>
      <c r="H94" s="25"/>
      <c r="I94" s="25"/>
      <c r="J94" s="30"/>
      <c r="K94" s="35">
        <f>IF(ISBLANK(F94),"",COUNTIF(F94:J94,"&gt;=0"))</f>
      </c>
      <c r="L94" s="36">
        <f>IF(ISBLANK(F94),"",IF(LEFT(F94)="-",1,0)+IF(LEFT(G94)="-",1,0)+IF(LEFT(H94)="-",1,0)+IF(LEFT(I94)="-",1,0)+IF(LEFT(J94)="-",1,0))</f>
      </c>
      <c r="M94" s="29">
        <f t="shared" si="3"/>
      </c>
      <c r="N94" s="28">
        <f t="shared" si="3"/>
      </c>
    </row>
    <row r="95" spans="1:14" ht="19.5" thickBot="1">
      <c r="A95" s="1"/>
      <c r="B95" s="37"/>
      <c r="C95" s="37"/>
      <c r="D95" s="37"/>
      <c r="E95" s="37"/>
      <c r="F95" s="38"/>
      <c r="G95" s="38"/>
      <c r="H95" s="39"/>
      <c r="I95" s="51" t="s">
        <v>24</v>
      </c>
      <c r="J95" s="51"/>
      <c r="K95" s="40">
        <f>COUNTIF(K90:K94,"=3")</f>
        <v>0</v>
      </c>
      <c r="L95" s="41">
        <f>COUNTIF(L90:L94,"=3")</f>
        <v>0</v>
      </c>
      <c r="M95" s="42">
        <f>SUM(M90:M94)</f>
        <v>3</v>
      </c>
      <c r="N95" s="43">
        <f>SUM(N90:N94)</f>
        <v>0</v>
      </c>
    </row>
    <row r="96" spans="1:14" ht="15">
      <c r="A96" s="1"/>
      <c r="B96" s="44" t="s">
        <v>25</v>
      </c>
      <c r="C96" s="37"/>
      <c r="D96" s="37"/>
      <c r="E96" s="37"/>
      <c r="F96" s="37"/>
      <c r="G96" s="37"/>
      <c r="H96" s="37"/>
      <c r="I96" s="37"/>
      <c r="J96" s="37"/>
      <c r="K96" s="7"/>
      <c r="L96" s="7"/>
      <c r="M96" s="7"/>
      <c r="N96" s="7"/>
    </row>
    <row r="97" spans="1:14" ht="15">
      <c r="A97" s="1"/>
      <c r="B97" s="45" t="s">
        <v>26</v>
      </c>
      <c r="C97" s="46"/>
      <c r="D97" s="45" t="s">
        <v>27</v>
      </c>
      <c r="E97" s="46"/>
      <c r="F97" s="45" t="s">
        <v>28</v>
      </c>
      <c r="G97" s="45"/>
      <c r="H97" s="44"/>
      <c r="J97" s="52" t="s">
        <v>29</v>
      </c>
      <c r="K97" s="52"/>
      <c r="L97" s="52"/>
      <c r="M97" s="52"/>
      <c r="N97" s="52"/>
    </row>
    <row r="98" spans="1:14" ht="21.75" thickBot="1">
      <c r="A98" s="1"/>
      <c r="B98" s="53"/>
      <c r="C98" s="53"/>
      <c r="D98" s="53"/>
      <c r="E98" s="47"/>
      <c r="F98" s="53"/>
      <c r="G98" s="53"/>
      <c r="H98" s="53"/>
      <c r="I98" s="53"/>
      <c r="J98" s="54">
        <f>IF(M95=3,C82,IF(N95=3,G82,""))</f>
        <v>0</v>
      </c>
      <c r="K98" s="54"/>
      <c r="L98" s="54"/>
      <c r="M98" s="54"/>
      <c r="N98" s="54"/>
    </row>
    <row r="99" spans="1:14" ht="15">
      <c r="A99" s="1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</row>
    <row r="101" ht="6.75" customHeight="1"/>
    <row r="102" spans="1:14" ht="15">
      <c r="A102" s="1"/>
      <c r="B102" s="2"/>
      <c r="C102" s="2"/>
      <c r="D102" s="2"/>
      <c r="E102" s="2"/>
      <c r="F102" s="3"/>
      <c r="G102" s="4" t="s">
        <v>0</v>
      </c>
      <c r="H102" s="5"/>
      <c r="I102" s="59" t="s">
        <v>30</v>
      </c>
      <c r="J102" s="59"/>
      <c r="K102" s="59"/>
      <c r="L102" s="59"/>
      <c r="M102" s="59"/>
      <c r="N102" s="59"/>
    </row>
    <row r="103" spans="1:14" ht="15">
      <c r="A103" s="1"/>
      <c r="B103" s="7"/>
      <c r="C103" s="8" t="s">
        <v>1</v>
      </c>
      <c r="D103" s="8"/>
      <c r="E103" s="7"/>
      <c r="F103" s="9"/>
      <c r="G103" s="10" t="s">
        <v>2</v>
      </c>
      <c r="H103" s="11"/>
      <c r="I103" s="59"/>
      <c r="J103" s="59"/>
      <c r="K103" s="59"/>
      <c r="L103" s="59"/>
      <c r="M103" s="59"/>
      <c r="N103" s="59"/>
    </row>
    <row r="104" spans="1:14" ht="15.75">
      <c r="A104" s="1"/>
      <c r="B104" s="7"/>
      <c r="C104" s="12" t="s">
        <v>3</v>
      </c>
      <c r="D104" s="12"/>
      <c r="E104" s="7"/>
      <c r="F104" s="9"/>
      <c r="G104" s="10" t="s">
        <v>4</v>
      </c>
      <c r="H104" s="11"/>
      <c r="I104" s="59"/>
      <c r="J104" s="59"/>
      <c r="K104" s="59"/>
      <c r="L104" s="59"/>
      <c r="M104" s="59"/>
      <c r="N104" s="59"/>
    </row>
    <row r="105" spans="1:14" ht="15.75">
      <c r="A105" s="1"/>
      <c r="B105" s="7"/>
      <c r="C105" s="7" t="s">
        <v>5</v>
      </c>
      <c r="D105" s="12"/>
      <c r="E105" s="7"/>
      <c r="F105" s="9"/>
      <c r="G105" s="10" t="s">
        <v>6</v>
      </c>
      <c r="H105" s="11"/>
      <c r="I105" s="59">
        <v>43225</v>
      </c>
      <c r="J105" s="59"/>
      <c r="K105" s="59"/>
      <c r="L105" s="59"/>
      <c r="M105" s="59"/>
      <c r="N105" s="59"/>
    </row>
    <row r="106" spans="1:14" ht="15.75" thickBot="1">
      <c r="A106" s="1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1:14" ht="15">
      <c r="A107" s="1"/>
      <c r="B107" s="13" t="s">
        <v>7</v>
      </c>
      <c r="C107" s="60"/>
      <c r="D107" s="60"/>
      <c r="E107" s="14"/>
      <c r="F107" s="13" t="s">
        <v>8</v>
      </c>
      <c r="G107" s="60"/>
      <c r="H107" s="60"/>
      <c r="I107" s="60"/>
      <c r="J107" s="60"/>
      <c r="K107" s="60"/>
      <c r="L107" s="60"/>
      <c r="M107" s="60"/>
      <c r="N107" s="60"/>
    </row>
    <row r="108" spans="1:14" ht="15">
      <c r="A108" s="1"/>
      <c r="B108" s="15" t="s">
        <v>9</v>
      </c>
      <c r="C108" s="55" t="s">
        <v>42</v>
      </c>
      <c r="D108" s="55"/>
      <c r="E108" s="16"/>
      <c r="F108" s="15" t="s">
        <v>10</v>
      </c>
      <c r="G108" s="55" t="s">
        <v>41</v>
      </c>
      <c r="H108" s="55"/>
      <c r="I108" s="55"/>
      <c r="J108" s="55"/>
      <c r="K108" s="55"/>
      <c r="L108" s="55"/>
      <c r="M108" s="55"/>
      <c r="N108" s="55"/>
    </row>
    <row r="109" spans="1:14" ht="15">
      <c r="A109" s="1"/>
      <c r="B109" s="15" t="s">
        <v>11</v>
      </c>
      <c r="C109" s="55" t="s">
        <v>43</v>
      </c>
      <c r="D109" s="55"/>
      <c r="E109" s="16"/>
      <c r="F109" s="15" t="s">
        <v>12</v>
      </c>
      <c r="G109" s="55" t="s">
        <v>40</v>
      </c>
      <c r="H109" s="55"/>
      <c r="I109" s="55"/>
      <c r="J109" s="55"/>
      <c r="K109" s="55"/>
      <c r="L109" s="55"/>
      <c r="M109" s="55"/>
      <c r="N109" s="55"/>
    </row>
    <row r="110" spans="1:14" ht="15">
      <c r="A110" s="1"/>
      <c r="B110" s="58" t="s">
        <v>13</v>
      </c>
      <c r="C110" s="58"/>
      <c r="D110" s="58"/>
      <c r="E110" s="17"/>
      <c r="F110" s="58" t="s">
        <v>13</v>
      </c>
      <c r="G110" s="58"/>
      <c r="H110" s="58"/>
      <c r="I110" s="58"/>
      <c r="J110" s="58"/>
      <c r="K110" s="58"/>
      <c r="L110" s="58"/>
      <c r="M110" s="58"/>
      <c r="N110" s="58"/>
    </row>
    <row r="111" spans="1:14" ht="15">
      <c r="A111" s="1"/>
      <c r="B111" s="18" t="s">
        <v>14</v>
      </c>
      <c r="C111" s="55"/>
      <c r="D111" s="55"/>
      <c r="E111" s="16"/>
      <c r="F111" s="18" t="s">
        <v>14</v>
      </c>
      <c r="G111" s="55"/>
      <c r="H111" s="55"/>
      <c r="I111" s="55"/>
      <c r="J111" s="55"/>
      <c r="K111" s="55"/>
      <c r="L111" s="55"/>
      <c r="M111" s="55"/>
      <c r="N111" s="55"/>
    </row>
    <row r="112" spans="1:14" ht="15.75" thickBot="1">
      <c r="A112" s="1"/>
      <c r="B112" s="19" t="s">
        <v>14</v>
      </c>
      <c r="C112" s="56"/>
      <c r="D112" s="56"/>
      <c r="E112" s="20"/>
      <c r="F112" s="19" t="s">
        <v>14</v>
      </c>
      <c r="G112" s="56"/>
      <c r="H112" s="56"/>
      <c r="I112" s="56"/>
      <c r="J112" s="56"/>
      <c r="K112" s="56"/>
      <c r="L112" s="56"/>
      <c r="M112" s="56"/>
      <c r="N112" s="56"/>
    </row>
    <row r="113" spans="1:14" ht="15">
      <c r="A113" s="1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1:14" ht="15.75" thickBot="1">
      <c r="A114" s="1"/>
      <c r="B114" s="21" t="s">
        <v>15</v>
      </c>
      <c r="C114" s="7"/>
      <c r="D114" s="7"/>
      <c r="E114" s="7"/>
      <c r="F114" s="22">
        <v>1</v>
      </c>
      <c r="G114" s="22">
        <v>2</v>
      </c>
      <c r="H114" s="22">
        <v>3</v>
      </c>
      <c r="I114" s="22">
        <v>4</v>
      </c>
      <c r="J114" s="22">
        <v>5</v>
      </c>
      <c r="K114" s="57" t="s">
        <v>16</v>
      </c>
      <c r="L114" s="57"/>
      <c r="M114" s="22" t="s">
        <v>17</v>
      </c>
      <c r="N114" s="22" t="s">
        <v>18</v>
      </c>
    </row>
    <row r="115" spans="1:14" ht="15.75" thickBot="1">
      <c r="A115" s="1"/>
      <c r="B115" s="23" t="s">
        <v>19</v>
      </c>
      <c r="C115" s="50" t="str">
        <f>IF(C108&gt;"",C108&amp;" - "&amp;G108,"")</f>
        <v>Kantonen Petri - Luukkonen Asko</v>
      </c>
      <c r="D115" s="50"/>
      <c r="E115" s="24"/>
      <c r="F115" s="25">
        <v>3</v>
      </c>
      <c r="G115" s="25">
        <v>2</v>
      </c>
      <c r="H115" s="25"/>
      <c r="I115" s="25"/>
      <c r="J115" s="26"/>
      <c r="K115" s="27">
        <f>IF(ISBLANK(F115),"",COUNTIF(F115:J115,"&gt;=0"))</f>
        <v>2</v>
      </c>
      <c r="L115" s="28">
        <f>IF(ISBLANK(F115),"",IF(LEFT(F115)="-",1,0)+IF(LEFT(G115)="-",1,0)+IF(LEFT(H115)="-",1,0)+IF(LEFT(I115)="-",1,0)+IF(LEFT(J115)="-",1,0))</f>
        <v>0</v>
      </c>
      <c r="M115" s="29">
        <f aca="true" t="shared" si="4" ref="M115:N119">IF(K115=2,1,"")</f>
        <v>1</v>
      </c>
      <c r="N115" s="28">
        <f t="shared" si="4"/>
      </c>
    </row>
    <row r="116" spans="1:14" ht="15.75" thickBot="1">
      <c r="A116" s="1"/>
      <c r="B116" s="23" t="s">
        <v>20</v>
      </c>
      <c r="C116" s="50" t="str">
        <f>IF(C109&gt;"",C109&amp;" - "&amp;G109,"")</f>
        <v>Mäkelä Aaro - Farin Sakari</v>
      </c>
      <c r="D116" s="50"/>
      <c r="E116" s="24"/>
      <c r="F116" s="25">
        <v>11</v>
      </c>
      <c r="G116" s="25">
        <v>2</v>
      </c>
      <c r="H116" s="25"/>
      <c r="I116" s="25"/>
      <c r="J116" s="30"/>
      <c r="K116" s="31">
        <f>IF(ISBLANK(F116),"",COUNTIF(F116:J116,"&gt;=0"))</f>
        <v>2</v>
      </c>
      <c r="L116" s="32">
        <f>IF(ISBLANK(F116),"",IF(LEFT(F116)="-",1,0)+IF(LEFT(G116)="-",1,0)+IF(LEFT(H116)="-",1,0)+IF(LEFT(I116)="-",1,0)+IF(LEFT(J116)="-",1,0))</f>
        <v>0</v>
      </c>
      <c r="M116" s="29">
        <f t="shared" si="4"/>
        <v>1</v>
      </c>
      <c r="N116" s="28">
        <f t="shared" si="4"/>
      </c>
    </row>
    <row r="117" spans="1:14" ht="15.75" thickBot="1">
      <c r="A117" s="1"/>
      <c r="B117" s="33" t="s">
        <v>21</v>
      </c>
      <c r="C117" s="24">
        <f>IF(C111&gt;"",C111&amp;" / "&amp;C112,"")</f>
      </c>
      <c r="D117" s="24">
        <f>IF(G111&gt;"",G111&amp;" / "&amp;G112,"")</f>
      </c>
      <c r="E117" s="34"/>
      <c r="F117" s="25">
        <v>4</v>
      </c>
      <c r="G117" s="25">
        <v>8</v>
      </c>
      <c r="H117" s="25"/>
      <c r="I117" s="25"/>
      <c r="J117" s="30"/>
      <c r="K117" s="31">
        <f>IF(ISBLANK(F117),"",COUNTIF(F117:J117,"&gt;=0"))</f>
        <v>2</v>
      </c>
      <c r="L117" s="32">
        <f>IF(ISBLANK(F117),"",IF(LEFT(F117)="-",1,0)+IF(LEFT(G117)="-",1,0)+IF(LEFT(H117)="-",1,0)+IF(LEFT(I117)="-",1,0)+IF(LEFT(J117)="-",1,0))</f>
        <v>0</v>
      </c>
      <c r="M117" s="29">
        <f t="shared" si="4"/>
        <v>1</v>
      </c>
      <c r="N117" s="28">
        <f t="shared" si="4"/>
      </c>
    </row>
    <row r="118" spans="1:14" ht="15.75" thickBot="1">
      <c r="A118" s="1"/>
      <c r="B118" s="23" t="s">
        <v>22</v>
      </c>
      <c r="C118" s="50" t="str">
        <f>IF(C108&gt;"",C108&amp;" - "&amp;G109,"")</f>
        <v>Kantonen Petri - Farin Sakari</v>
      </c>
      <c r="D118" s="50"/>
      <c r="E118" s="24"/>
      <c r="F118" s="25"/>
      <c r="G118" s="25"/>
      <c r="H118" s="25"/>
      <c r="I118" s="25"/>
      <c r="J118" s="30"/>
      <c r="K118" s="31">
        <f>IF(ISBLANK(F118),"",COUNTIF(F118:J118,"&gt;=0"))</f>
      </c>
      <c r="L118" s="32">
        <f>IF(ISBLANK(F118),"",IF(LEFT(F118)="-",1,0)+IF(LEFT(G118)="-",1,0)+IF(LEFT(H118)="-",1,0)+IF(LEFT(I118)="-",1,0)+IF(LEFT(J118)="-",1,0))</f>
      </c>
      <c r="M118" s="29">
        <f t="shared" si="4"/>
      </c>
      <c r="N118" s="28">
        <f t="shared" si="4"/>
      </c>
    </row>
    <row r="119" spans="1:14" ht="15.75" thickBot="1">
      <c r="A119" s="1"/>
      <c r="B119" s="23" t="s">
        <v>23</v>
      </c>
      <c r="C119" s="50" t="str">
        <f>IF(C109&gt;"",C109&amp;" - "&amp;G108,"")</f>
        <v>Mäkelä Aaro - Luukkonen Asko</v>
      </c>
      <c r="D119" s="50"/>
      <c r="E119" s="24"/>
      <c r="F119" s="25"/>
      <c r="G119" s="25"/>
      <c r="H119" s="25"/>
      <c r="I119" s="25"/>
      <c r="J119" s="30"/>
      <c r="K119" s="35">
        <f>IF(ISBLANK(F119),"",COUNTIF(F119:J119,"&gt;=0"))</f>
      </c>
      <c r="L119" s="36">
        <f>IF(ISBLANK(F119),"",IF(LEFT(F119)="-",1,0)+IF(LEFT(G119)="-",1,0)+IF(LEFT(H119)="-",1,0)+IF(LEFT(I119)="-",1,0)+IF(LEFT(J119)="-",1,0))</f>
      </c>
      <c r="M119" s="29">
        <f t="shared" si="4"/>
      </c>
      <c r="N119" s="28">
        <f t="shared" si="4"/>
      </c>
    </row>
    <row r="120" spans="1:14" ht="19.5" thickBot="1">
      <c r="A120" s="1"/>
      <c r="B120" s="37"/>
      <c r="C120" s="37"/>
      <c r="D120" s="37"/>
      <c r="E120" s="37"/>
      <c r="F120" s="38"/>
      <c r="G120" s="38"/>
      <c r="H120" s="39"/>
      <c r="I120" s="51" t="s">
        <v>24</v>
      </c>
      <c r="J120" s="51"/>
      <c r="K120" s="40">
        <f>COUNTIF(K115:K119,"=3")</f>
        <v>0</v>
      </c>
      <c r="L120" s="41">
        <f>COUNTIF(L115:L119,"=3")</f>
        <v>0</v>
      </c>
      <c r="M120" s="42">
        <f>SUM(M115:M119)</f>
        <v>3</v>
      </c>
      <c r="N120" s="43">
        <f>SUM(N115:N119)</f>
        <v>0</v>
      </c>
    </row>
    <row r="121" spans="1:14" ht="15">
      <c r="A121" s="1"/>
      <c r="B121" s="44" t="s">
        <v>25</v>
      </c>
      <c r="C121" s="37"/>
      <c r="D121" s="37"/>
      <c r="E121" s="37"/>
      <c r="F121" s="37"/>
      <c r="G121" s="37"/>
      <c r="H121" s="37"/>
      <c r="I121" s="37"/>
      <c r="J121" s="37"/>
      <c r="K121" s="7"/>
      <c r="L121" s="7"/>
      <c r="M121" s="7"/>
      <c r="N121" s="7"/>
    </row>
    <row r="122" spans="1:14" ht="15">
      <c r="A122" s="1"/>
      <c r="B122" s="45" t="s">
        <v>26</v>
      </c>
      <c r="C122" s="46"/>
      <c r="D122" s="45" t="s">
        <v>27</v>
      </c>
      <c r="E122" s="46"/>
      <c r="F122" s="45" t="s">
        <v>28</v>
      </c>
      <c r="G122" s="45"/>
      <c r="H122" s="44"/>
      <c r="J122" s="52" t="s">
        <v>29</v>
      </c>
      <c r="K122" s="52"/>
      <c r="L122" s="52"/>
      <c r="M122" s="52"/>
      <c r="N122" s="52"/>
    </row>
    <row r="123" spans="1:14" ht="21.75" thickBot="1">
      <c r="A123" s="1"/>
      <c r="B123" s="53"/>
      <c r="C123" s="53"/>
      <c r="D123" s="53"/>
      <c r="E123" s="47"/>
      <c r="F123" s="53"/>
      <c r="G123" s="53"/>
      <c r="H123" s="53"/>
      <c r="I123" s="53"/>
      <c r="J123" s="54">
        <f>IF(M120=3,C107,IF(N120=3,G107,""))</f>
        <v>0</v>
      </c>
      <c r="K123" s="54"/>
      <c r="L123" s="54"/>
      <c r="M123" s="54"/>
      <c r="N123" s="54"/>
    </row>
    <row r="124" spans="1:14" ht="15">
      <c r="A124" s="1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</row>
    <row r="127" spans="1:14" ht="15">
      <c r="A127" s="1"/>
      <c r="B127" s="2"/>
      <c r="C127" s="2"/>
      <c r="D127" s="2"/>
      <c r="E127" s="2"/>
      <c r="F127" s="3"/>
      <c r="G127" s="4" t="s">
        <v>0</v>
      </c>
      <c r="H127" s="5"/>
      <c r="I127" s="59" t="s">
        <v>30</v>
      </c>
      <c r="J127" s="59"/>
      <c r="K127" s="59"/>
      <c r="L127" s="59"/>
      <c r="M127" s="59"/>
      <c r="N127" s="59"/>
    </row>
    <row r="128" spans="1:14" ht="15">
      <c r="A128" s="1"/>
      <c r="B128" s="7"/>
      <c r="C128" s="8" t="s">
        <v>1</v>
      </c>
      <c r="D128" s="8"/>
      <c r="E128" s="7"/>
      <c r="F128" s="9"/>
      <c r="G128" s="10" t="s">
        <v>2</v>
      </c>
      <c r="H128" s="11"/>
      <c r="I128" s="59"/>
      <c r="J128" s="59"/>
      <c r="K128" s="59"/>
      <c r="L128" s="59"/>
      <c r="M128" s="59"/>
      <c r="N128" s="59"/>
    </row>
    <row r="129" spans="1:14" ht="15.75">
      <c r="A129" s="1"/>
      <c r="B129" s="7"/>
      <c r="C129" s="12" t="s">
        <v>3</v>
      </c>
      <c r="D129" s="12"/>
      <c r="E129" s="7"/>
      <c r="F129" s="9"/>
      <c r="G129" s="10" t="s">
        <v>4</v>
      </c>
      <c r="H129" s="11"/>
      <c r="I129" s="59"/>
      <c r="J129" s="59"/>
      <c r="K129" s="59"/>
      <c r="L129" s="59"/>
      <c r="M129" s="59"/>
      <c r="N129" s="59"/>
    </row>
    <row r="130" spans="1:14" ht="15.75">
      <c r="A130" s="1"/>
      <c r="B130" s="7"/>
      <c r="C130" s="7" t="s">
        <v>5</v>
      </c>
      <c r="D130" s="12"/>
      <c r="E130" s="7"/>
      <c r="F130" s="9"/>
      <c r="G130" s="10" t="s">
        <v>6</v>
      </c>
      <c r="H130" s="11"/>
      <c r="I130" s="59">
        <v>43225</v>
      </c>
      <c r="J130" s="59"/>
      <c r="K130" s="59"/>
      <c r="L130" s="59"/>
      <c r="M130" s="59"/>
      <c r="N130" s="59"/>
    </row>
    <row r="131" spans="1:14" ht="15.75" thickBot="1">
      <c r="A131" s="1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</row>
    <row r="132" spans="1:14" ht="15">
      <c r="A132" s="1"/>
      <c r="B132" s="13" t="s">
        <v>7</v>
      </c>
      <c r="C132" s="60"/>
      <c r="D132" s="60"/>
      <c r="E132" s="14"/>
      <c r="F132" s="13" t="s">
        <v>8</v>
      </c>
      <c r="G132" s="60"/>
      <c r="H132" s="60"/>
      <c r="I132" s="60"/>
      <c r="J132" s="60"/>
      <c r="K132" s="60"/>
      <c r="L132" s="60"/>
      <c r="M132" s="60"/>
      <c r="N132" s="60"/>
    </row>
    <row r="133" spans="1:14" ht="15">
      <c r="A133" s="1"/>
      <c r="B133" s="15" t="s">
        <v>9</v>
      </c>
      <c r="C133" s="55" t="s">
        <v>38</v>
      </c>
      <c r="D133" s="55"/>
      <c r="E133" s="16"/>
      <c r="F133" s="15" t="s">
        <v>10</v>
      </c>
      <c r="G133" s="55" t="s">
        <v>43</v>
      </c>
      <c r="H133" s="55"/>
      <c r="I133" s="55"/>
      <c r="J133" s="55"/>
      <c r="K133" s="55"/>
      <c r="L133" s="55"/>
      <c r="M133" s="55"/>
      <c r="N133" s="55"/>
    </row>
    <row r="134" spans="1:14" ht="15">
      <c r="A134" s="1"/>
      <c r="B134" s="15" t="s">
        <v>11</v>
      </c>
      <c r="C134" s="55" t="s">
        <v>39</v>
      </c>
      <c r="D134" s="55"/>
      <c r="E134" s="16"/>
      <c r="F134" s="15" t="s">
        <v>12</v>
      </c>
      <c r="G134" s="55" t="s">
        <v>42</v>
      </c>
      <c r="H134" s="55"/>
      <c r="I134" s="55"/>
      <c r="J134" s="55"/>
      <c r="K134" s="55"/>
      <c r="L134" s="55"/>
      <c r="M134" s="55"/>
      <c r="N134" s="55"/>
    </row>
    <row r="135" spans="1:14" ht="15">
      <c r="A135" s="1"/>
      <c r="B135" s="58" t="s">
        <v>13</v>
      </c>
      <c r="C135" s="58"/>
      <c r="D135" s="58"/>
      <c r="E135" s="17"/>
      <c r="F135" s="58" t="s">
        <v>13</v>
      </c>
      <c r="G135" s="58"/>
      <c r="H135" s="58"/>
      <c r="I135" s="58"/>
      <c r="J135" s="58"/>
      <c r="K135" s="58"/>
      <c r="L135" s="58"/>
      <c r="M135" s="58"/>
      <c r="N135" s="58"/>
    </row>
    <row r="136" spans="1:14" ht="15">
      <c r="A136" s="1"/>
      <c r="B136" s="18" t="s">
        <v>14</v>
      </c>
      <c r="C136" s="55"/>
      <c r="D136" s="55"/>
      <c r="E136" s="16"/>
      <c r="F136" s="18" t="s">
        <v>14</v>
      </c>
      <c r="G136" s="55"/>
      <c r="H136" s="55"/>
      <c r="I136" s="55"/>
      <c r="J136" s="55"/>
      <c r="K136" s="55"/>
      <c r="L136" s="55"/>
      <c r="M136" s="55"/>
      <c r="N136" s="55"/>
    </row>
    <row r="137" spans="1:14" ht="15.75" thickBot="1">
      <c r="A137" s="1"/>
      <c r="B137" s="19" t="s">
        <v>14</v>
      </c>
      <c r="C137" s="56"/>
      <c r="D137" s="56"/>
      <c r="E137" s="20"/>
      <c r="F137" s="19" t="s">
        <v>14</v>
      </c>
      <c r="G137" s="56"/>
      <c r="H137" s="56"/>
      <c r="I137" s="56"/>
      <c r="J137" s="56"/>
      <c r="K137" s="56"/>
      <c r="L137" s="56"/>
      <c r="M137" s="56"/>
      <c r="N137" s="56"/>
    </row>
    <row r="138" spans="1:14" ht="15">
      <c r="A138" s="1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</row>
    <row r="139" spans="1:14" ht="15.75" thickBot="1">
      <c r="A139" s="1"/>
      <c r="B139" s="21" t="s">
        <v>15</v>
      </c>
      <c r="C139" s="7"/>
      <c r="D139" s="7"/>
      <c r="E139" s="7"/>
      <c r="F139" s="22">
        <v>1</v>
      </c>
      <c r="G139" s="22">
        <v>2</v>
      </c>
      <c r="H139" s="22">
        <v>3</v>
      </c>
      <c r="I139" s="22">
        <v>4</v>
      </c>
      <c r="J139" s="22">
        <v>5</v>
      </c>
      <c r="K139" s="57" t="s">
        <v>16</v>
      </c>
      <c r="L139" s="57"/>
      <c r="M139" s="22" t="s">
        <v>17</v>
      </c>
      <c r="N139" s="22" t="s">
        <v>18</v>
      </c>
    </row>
    <row r="140" spans="1:14" ht="15.75" thickBot="1">
      <c r="A140" s="1"/>
      <c r="B140" s="23" t="s">
        <v>19</v>
      </c>
      <c r="C140" s="50" t="str">
        <f>IF(C133&gt;"",C133&amp;" - "&amp;G133,"")</f>
        <v>Nisula Teuvo - Mäkelä Aaro</v>
      </c>
      <c r="D140" s="50"/>
      <c r="E140" s="24"/>
      <c r="F140" s="25">
        <v>7</v>
      </c>
      <c r="G140" s="25">
        <v>7</v>
      </c>
      <c r="H140" s="25"/>
      <c r="I140" s="25"/>
      <c r="J140" s="26"/>
      <c r="K140" s="27">
        <f>IF(ISBLANK(F140),"",COUNTIF(F140:J140,"&gt;=0"))</f>
        <v>2</v>
      </c>
      <c r="L140" s="28">
        <f>IF(ISBLANK(F140),"",IF(LEFT(F140)="-",1,0)+IF(LEFT(G140)="-",1,0)+IF(LEFT(H140)="-",1,0)+IF(LEFT(I140)="-",1,0)+IF(LEFT(J140)="-",1,0))</f>
        <v>0</v>
      </c>
      <c r="M140" s="29">
        <f aca="true" t="shared" si="5" ref="M140:N144">IF(K140=2,1,"")</f>
        <v>1</v>
      </c>
      <c r="N140" s="28">
        <f t="shared" si="5"/>
      </c>
    </row>
    <row r="141" spans="1:14" ht="15.75" thickBot="1">
      <c r="A141" s="1"/>
      <c r="B141" s="23" t="s">
        <v>20</v>
      </c>
      <c r="C141" s="50" t="str">
        <f>IF(C134&gt;"",C134&amp;" - "&amp;G134,"")</f>
        <v>Manner Markku - Kantonen Petri</v>
      </c>
      <c r="D141" s="50"/>
      <c r="E141" s="24"/>
      <c r="F141" s="25">
        <v>8</v>
      </c>
      <c r="G141" s="25">
        <v>-6</v>
      </c>
      <c r="H141" s="25">
        <v>-6</v>
      </c>
      <c r="I141" s="25"/>
      <c r="J141" s="30"/>
      <c r="K141" s="31">
        <f>IF(ISBLANK(F141),"",COUNTIF(F141:J141,"&gt;=0"))</f>
        <v>1</v>
      </c>
      <c r="L141" s="32">
        <f>IF(ISBLANK(F141),"",IF(LEFT(F141)="-",1,0)+IF(LEFT(G141)="-",1,0)+IF(LEFT(H141)="-",1,0)+IF(LEFT(I141)="-",1,0)+IF(LEFT(J141)="-",1,0))</f>
        <v>2</v>
      </c>
      <c r="M141" s="29">
        <f t="shared" si="5"/>
      </c>
      <c r="N141" s="28">
        <f t="shared" si="5"/>
        <v>1</v>
      </c>
    </row>
    <row r="142" spans="1:14" ht="15.75" thickBot="1">
      <c r="A142" s="1"/>
      <c r="B142" s="33" t="s">
        <v>21</v>
      </c>
      <c r="C142" s="24">
        <f>IF(C136&gt;"",C136&amp;" / "&amp;C137,"")</f>
      </c>
      <c r="D142" s="24">
        <f>IF(G136&gt;"",G136&amp;" / "&amp;G137,"")</f>
      </c>
      <c r="E142" s="34"/>
      <c r="F142" s="25">
        <v>-9</v>
      </c>
      <c r="G142" s="25">
        <v>9</v>
      </c>
      <c r="H142" s="25">
        <v>7</v>
      </c>
      <c r="I142" s="25"/>
      <c r="J142" s="30"/>
      <c r="K142" s="31">
        <f>IF(ISBLANK(F142),"",COUNTIF(F142:J142,"&gt;=0"))</f>
        <v>2</v>
      </c>
      <c r="L142" s="32">
        <f>IF(ISBLANK(F142),"",IF(LEFT(F142)="-",1,0)+IF(LEFT(G142)="-",1,0)+IF(LEFT(H142)="-",1,0)+IF(LEFT(I142)="-",1,0)+IF(LEFT(J142)="-",1,0))</f>
        <v>1</v>
      </c>
      <c r="M142" s="29">
        <f t="shared" si="5"/>
        <v>1</v>
      </c>
      <c r="N142" s="28">
        <f t="shared" si="5"/>
      </c>
    </row>
    <row r="143" spans="1:14" ht="15.75" thickBot="1">
      <c r="A143" s="1"/>
      <c r="B143" s="23" t="s">
        <v>22</v>
      </c>
      <c r="C143" s="50" t="str">
        <f>IF(C133&gt;"",C133&amp;" - "&amp;G134,"")</f>
        <v>Nisula Teuvo - Kantonen Petri</v>
      </c>
      <c r="D143" s="50"/>
      <c r="E143" s="24"/>
      <c r="F143" s="25">
        <v>-2</v>
      </c>
      <c r="G143" s="25">
        <v>9</v>
      </c>
      <c r="H143" s="25">
        <v>-7</v>
      </c>
      <c r="I143" s="25"/>
      <c r="J143" s="30"/>
      <c r="K143" s="31">
        <f>IF(ISBLANK(F143),"",COUNTIF(F143:J143,"&gt;=0"))</f>
        <v>1</v>
      </c>
      <c r="L143" s="32">
        <f>IF(ISBLANK(F143),"",IF(LEFT(F143)="-",1,0)+IF(LEFT(G143)="-",1,0)+IF(LEFT(H143)="-",1,0)+IF(LEFT(I143)="-",1,0)+IF(LEFT(J143)="-",1,0))</f>
        <v>2</v>
      </c>
      <c r="M143" s="29">
        <f t="shared" si="5"/>
      </c>
      <c r="N143" s="28">
        <f t="shared" si="5"/>
        <v>1</v>
      </c>
    </row>
    <row r="144" spans="1:14" ht="15.75" thickBot="1">
      <c r="A144" s="1"/>
      <c r="B144" s="23" t="s">
        <v>23</v>
      </c>
      <c r="C144" s="50" t="str">
        <f>IF(C134&gt;"",C134&amp;" - "&amp;G133,"")</f>
        <v>Manner Markku - Mäkelä Aaro</v>
      </c>
      <c r="D144" s="50"/>
      <c r="E144" s="24"/>
      <c r="F144" s="25">
        <v>3</v>
      </c>
      <c r="G144" s="25">
        <v>7</v>
      </c>
      <c r="H144" s="25"/>
      <c r="I144" s="25"/>
      <c r="J144" s="30"/>
      <c r="K144" s="35">
        <f>IF(ISBLANK(F144),"",COUNTIF(F144:J144,"&gt;=0"))</f>
        <v>2</v>
      </c>
      <c r="L144" s="36">
        <f>IF(ISBLANK(F144),"",IF(LEFT(F144)="-",1,0)+IF(LEFT(G144)="-",1,0)+IF(LEFT(H144)="-",1,0)+IF(LEFT(I144)="-",1,0)+IF(LEFT(J144)="-",1,0))</f>
        <v>0</v>
      </c>
      <c r="M144" s="29">
        <f t="shared" si="5"/>
        <v>1</v>
      </c>
      <c r="N144" s="28">
        <f t="shared" si="5"/>
      </c>
    </row>
    <row r="145" spans="1:14" ht="19.5" thickBot="1">
      <c r="A145" s="1"/>
      <c r="B145" s="37"/>
      <c r="C145" s="37"/>
      <c r="D145" s="37"/>
      <c r="E145" s="37"/>
      <c r="F145" s="38"/>
      <c r="G145" s="38"/>
      <c r="H145" s="39"/>
      <c r="I145" s="51" t="s">
        <v>24</v>
      </c>
      <c r="J145" s="51"/>
      <c r="K145" s="40">
        <f>COUNTIF(K140:K144,"=3")</f>
        <v>0</v>
      </c>
      <c r="L145" s="41">
        <f>COUNTIF(L140:L144,"=3")</f>
        <v>0</v>
      </c>
      <c r="M145" s="42">
        <f>SUM(M140:M144)</f>
        <v>3</v>
      </c>
      <c r="N145" s="43">
        <f>SUM(N140:N144)</f>
        <v>2</v>
      </c>
    </row>
    <row r="146" spans="1:14" ht="15">
      <c r="A146" s="1"/>
      <c r="B146" s="44" t="s">
        <v>25</v>
      </c>
      <c r="C146" s="37"/>
      <c r="D146" s="37"/>
      <c r="E146" s="37"/>
      <c r="F146" s="37"/>
      <c r="G146" s="37"/>
      <c r="H146" s="37"/>
      <c r="I146" s="37"/>
      <c r="J146" s="37"/>
      <c r="K146" s="7"/>
      <c r="L146" s="7"/>
      <c r="M146" s="7"/>
      <c r="N146" s="7"/>
    </row>
    <row r="147" spans="1:14" ht="15">
      <c r="A147" s="1"/>
      <c r="B147" s="45" t="s">
        <v>26</v>
      </c>
      <c r="C147" s="46"/>
      <c r="D147" s="45" t="s">
        <v>27</v>
      </c>
      <c r="E147" s="46"/>
      <c r="F147" s="45" t="s">
        <v>28</v>
      </c>
      <c r="G147" s="45"/>
      <c r="H147" s="44"/>
      <c r="J147" s="52" t="s">
        <v>29</v>
      </c>
      <c r="K147" s="52"/>
      <c r="L147" s="52"/>
      <c r="M147" s="52"/>
      <c r="N147" s="52"/>
    </row>
    <row r="148" spans="1:14" ht="21.75" thickBot="1">
      <c r="A148" s="1"/>
      <c r="B148" s="53"/>
      <c r="C148" s="53"/>
      <c r="D148" s="53"/>
      <c r="E148" s="47"/>
      <c r="F148" s="53"/>
      <c r="G148" s="53"/>
      <c r="H148" s="53"/>
      <c r="I148" s="53"/>
      <c r="J148" s="54">
        <f>IF(M145=3,C132,IF(N145=3,G132,""))</f>
        <v>0</v>
      </c>
      <c r="K148" s="54"/>
      <c r="L148" s="54"/>
      <c r="M148" s="54"/>
      <c r="N148" s="54"/>
    </row>
    <row r="149" spans="1:14" ht="15">
      <c r="A149" s="1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</row>
    <row r="151" ht="6.75" customHeight="1"/>
    <row r="152" spans="1:14" ht="15">
      <c r="A152" s="1"/>
      <c r="B152" s="2"/>
      <c r="C152" s="2"/>
      <c r="D152" s="2"/>
      <c r="E152" s="2"/>
      <c r="F152" s="3"/>
      <c r="G152" s="4" t="s">
        <v>0</v>
      </c>
      <c r="H152" s="5"/>
      <c r="I152" s="59" t="s">
        <v>30</v>
      </c>
      <c r="J152" s="59"/>
      <c r="K152" s="59"/>
      <c r="L152" s="59"/>
      <c r="M152" s="59"/>
      <c r="N152" s="59"/>
    </row>
    <row r="153" spans="1:14" ht="15">
      <c r="A153" s="1"/>
      <c r="B153" s="7"/>
      <c r="C153" s="8" t="s">
        <v>1</v>
      </c>
      <c r="D153" s="8"/>
      <c r="E153" s="7"/>
      <c r="F153" s="9"/>
      <c r="G153" s="10" t="s">
        <v>2</v>
      </c>
      <c r="H153" s="11"/>
      <c r="I153" s="59"/>
      <c r="J153" s="59"/>
      <c r="K153" s="59"/>
      <c r="L153" s="59"/>
      <c r="M153" s="59"/>
      <c r="N153" s="59"/>
    </row>
    <row r="154" spans="1:14" ht="15.75">
      <c r="A154" s="1"/>
      <c r="B154" s="7"/>
      <c r="C154" s="12" t="s">
        <v>3</v>
      </c>
      <c r="D154" s="12"/>
      <c r="E154" s="7"/>
      <c r="F154" s="9"/>
      <c r="G154" s="10" t="s">
        <v>4</v>
      </c>
      <c r="H154" s="11"/>
      <c r="I154" s="59"/>
      <c r="J154" s="59"/>
      <c r="K154" s="59"/>
      <c r="L154" s="59"/>
      <c r="M154" s="59"/>
      <c r="N154" s="59"/>
    </row>
    <row r="155" spans="1:14" ht="15.75">
      <c r="A155" s="1"/>
      <c r="B155" s="7"/>
      <c r="C155" s="7" t="s">
        <v>5</v>
      </c>
      <c r="D155" s="12"/>
      <c r="E155" s="7"/>
      <c r="F155" s="9"/>
      <c r="G155" s="10" t="s">
        <v>6</v>
      </c>
      <c r="H155" s="11"/>
      <c r="I155" s="59">
        <v>43225</v>
      </c>
      <c r="J155" s="59"/>
      <c r="K155" s="59"/>
      <c r="L155" s="59"/>
      <c r="M155" s="59"/>
      <c r="N155" s="59"/>
    </row>
    <row r="156" spans="1:14" ht="15.75" thickBot="1">
      <c r="A156" s="1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</row>
    <row r="157" spans="1:14" ht="15">
      <c r="A157" s="1"/>
      <c r="B157" s="13" t="s">
        <v>7</v>
      </c>
      <c r="C157" s="60"/>
      <c r="D157" s="60"/>
      <c r="E157" s="14"/>
      <c r="F157" s="13" t="s">
        <v>8</v>
      </c>
      <c r="G157" s="60"/>
      <c r="H157" s="60"/>
      <c r="I157" s="60"/>
      <c r="J157" s="60"/>
      <c r="K157" s="60"/>
      <c r="L157" s="60"/>
      <c r="M157" s="60"/>
      <c r="N157" s="60"/>
    </row>
    <row r="158" spans="1:14" ht="15">
      <c r="A158" s="1"/>
      <c r="B158" s="15" t="s">
        <v>9</v>
      </c>
      <c r="C158" s="55" t="s">
        <v>44</v>
      </c>
      <c r="D158" s="55"/>
      <c r="E158" s="16"/>
      <c r="F158" s="15" t="s">
        <v>10</v>
      </c>
      <c r="G158" s="55" t="s">
        <v>46</v>
      </c>
      <c r="H158" s="55"/>
      <c r="I158" s="55"/>
      <c r="J158" s="55"/>
      <c r="K158" s="55"/>
      <c r="L158" s="55"/>
      <c r="M158" s="55"/>
      <c r="N158" s="55"/>
    </row>
    <row r="159" spans="1:14" ht="15">
      <c r="A159" s="1"/>
      <c r="B159" s="15" t="s">
        <v>11</v>
      </c>
      <c r="C159" s="55" t="s">
        <v>45</v>
      </c>
      <c r="D159" s="55"/>
      <c r="E159" s="16"/>
      <c r="F159" s="15" t="s">
        <v>12</v>
      </c>
      <c r="G159" s="55" t="s">
        <v>47</v>
      </c>
      <c r="H159" s="55"/>
      <c r="I159" s="55"/>
      <c r="J159" s="55"/>
      <c r="K159" s="55"/>
      <c r="L159" s="55"/>
      <c r="M159" s="55"/>
      <c r="N159" s="55"/>
    </row>
    <row r="160" spans="1:14" ht="15">
      <c r="A160" s="1"/>
      <c r="B160" s="58" t="s">
        <v>13</v>
      </c>
      <c r="C160" s="58"/>
      <c r="D160" s="58"/>
      <c r="E160" s="17"/>
      <c r="F160" s="58" t="s">
        <v>13</v>
      </c>
      <c r="G160" s="58"/>
      <c r="H160" s="58"/>
      <c r="I160" s="58"/>
      <c r="J160" s="58"/>
      <c r="K160" s="58"/>
      <c r="L160" s="58"/>
      <c r="M160" s="58"/>
      <c r="N160" s="58"/>
    </row>
    <row r="161" spans="1:14" ht="15">
      <c r="A161" s="1"/>
      <c r="B161" s="18" t="s">
        <v>14</v>
      </c>
      <c r="C161" s="55"/>
      <c r="D161" s="55"/>
      <c r="E161" s="16"/>
      <c r="F161" s="18" t="s">
        <v>14</v>
      </c>
      <c r="G161" s="55"/>
      <c r="H161" s="55"/>
      <c r="I161" s="55"/>
      <c r="J161" s="55"/>
      <c r="K161" s="55"/>
      <c r="L161" s="55"/>
      <c r="M161" s="55"/>
      <c r="N161" s="55"/>
    </row>
    <row r="162" spans="1:14" ht="15.75" thickBot="1">
      <c r="A162" s="1"/>
      <c r="B162" s="19" t="s">
        <v>14</v>
      </c>
      <c r="C162" s="56"/>
      <c r="D162" s="56"/>
      <c r="E162" s="20"/>
      <c r="F162" s="19" t="s">
        <v>14</v>
      </c>
      <c r="G162" s="56"/>
      <c r="H162" s="56"/>
      <c r="I162" s="56"/>
      <c r="J162" s="56"/>
      <c r="K162" s="56"/>
      <c r="L162" s="56"/>
      <c r="M162" s="56"/>
      <c r="N162" s="56"/>
    </row>
    <row r="163" spans="1:14" ht="15">
      <c r="A163" s="1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</row>
    <row r="164" spans="1:14" ht="15.75" thickBot="1">
      <c r="A164" s="1"/>
      <c r="B164" s="21" t="s">
        <v>15</v>
      </c>
      <c r="C164" s="7"/>
      <c r="D164" s="7"/>
      <c r="E164" s="7"/>
      <c r="F164" s="22">
        <v>1</v>
      </c>
      <c r="G164" s="22">
        <v>2</v>
      </c>
      <c r="H164" s="22">
        <v>3</v>
      </c>
      <c r="I164" s="22">
        <v>4</v>
      </c>
      <c r="J164" s="22">
        <v>5</v>
      </c>
      <c r="K164" s="57" t="s">
        <v>16</v>
      </c>
      <c r="L164" s="57"/>
      <c r="M164" s="22" t="s">
        <v>17</v>
      </c>
      <c r="N164" s="22" t="s">
        <v>18</v>
      </c>
    </row>
    <row r="165" spans="1:14" ht="15.75" thickBot="1">
      <c r="A165" s="1"/>
      <c r="B165" s="23" t="s">
        <v>19</v>
      </c>
      <c r="C165" s="50" t="str">
        <f>IF(C158&gt;"",C158&amp;" - "&amp;G158,"")</f>
        <v>Viljamaa Janne - Averjanov Timo</v>
      </c>
      <c r="D165" s="50"/>
      <c r="E165" s="24"/>
      <c r="F165" s="25">
        <v>6</v>
      </c>
      <c r="G165" s="25">
        <v>8</v>
      </c>
      <c r="H165" s="25"/>
      <c r="I165" s="25"/>
      <c r="J165" s="26"/>
      <c r="K165" s="27">
        <f>IF(ISBLANK(F165),"",COUNTIF(F165:J165,"&gt;=0"))</f>
        <v>2</v>
      </c>
      <c r="L165" s="28">
        <f>IF(ISBLANK(F165),"",IF(LEFT(F165)="-",1,0)+IF(LEFT(G165)="-",1,0)+IF(LEFT(H165)="-",1,0)+IF(LEFT(I165)="-",1,0)+IF(LEFT(J165)="-",1,0))</f>
        <v>0</v>
      </c>
      <c r="M165" s="29">
        <f aca="true" t="shared" si="6" ref="M165:N169">IF(K165=2,1,"")</f>
        <v>1</v>
      </c>
      <c r="N165" s="28">
        <f t="shared" si="6"/>
      </c>
    </row>
    <row r="166" spans="1:14" ht="15.75" thickBot="1">
      <c r="A166" s="1"/>
      <c r="B166" s="23" t="s">
        <v>20</v>
      </c>
      <c r="C166" s="50" t="str">
        <f>IF(C159&gt;"",C159&amp;" - "&amp;G159,"")</f>
        <v>Nuutinen Markku - Lahtinen Rita</v>
      </c>
      <c r="D166" s="50"/>
      <c r="E166" s="24"/>
      <c r="F166" s="25">
        <v>3</v>
      </c>
      <c r="G166" s="25">
        <v>8</v>
      </c>
      <c r="H166" s="25"/>
      <c r="I166" s="25"/>
      <c r="J166" s="30"/>
      <c r="K166" s="31">
        <f>IF(ISBLANK(F166),"",COUNTIF(F166:J166,"&gt;=0"))</f>
        <v>2</v>
      </c>
      <c r="L166" s="32">
        <f>IF(ISBLANK(F166),"",IF(LEFT(F166)="-",1,0)+IF(LEFT(G166)="-",1,0)+IF(LEFT(H166)="-",1,0)+IF(LEFT(I166)="-",1,0)+IF(LEFT(J166)="-",1,0))</f>
        <v>0</v>
      </c>
      <c r="M166" s="29">
        <f t="shared" si="6"/>
        <v>1</v>
      </c>
      <c r="N166" s="28">
        <f t="shared" si="6"/>
      </c>
    </row>
    <row r="167" spans="1:14" ht="15.75" thickBot="1">
      <c r="A167" s="1"/>
      <c r="B167" s="33" t="s">
        <v>21</v>
      </c>
      <c r="C167" s="24">
        <f>IF(C161&gt;"",C161&amp;" / "&amp;C162,"")</f>
      </c>
      <c r="D167" s="24">
        <f>IF(G161&gt;"",G161&amp;" / "&amp;G162,"")</f>
      </c>
      <c r="E167" s="34"/>
      <c r="F167" s="25">
        <v>5</v>
      </c>
      <c r="G167" s="25">
        <v>3</v>
      </c>
      <c r="H167" s="25"/>
      <c r="I167" s="25"/>
      <c r="J167" s="30"/>
      <c r="K167" s="31">
        <f>IF(ISBLANK(F167),"",COUNTIF(F167:J167,"&gt;=0"))</f>
        <v>2</v>
      </c>
      <c r="L167" s="32">
        <f>IF(ISBLANK(F167),"",IF(LEFT(F167)="-",1,0)+IF(LEFT(G167)="-",1,0)+IF(LEFT(H167)="-",1,0)+IF(LEFT(I167)="-",1,0)+IF(LEFT(J167)="-",1,0))</f>
        <v>0</v>
      </c>
      <c r="M167" s="29">
        <f t="shared" si="6"/>
        <v>1</v>
      </c>
      <c r="N167" s="28">
        <f t="shared" si="6"/>
      </c>
    </row>
    <row r="168" spans="1:14" ht="15.75" thickBot="1">
      <c r="A168" s="1"/>
      <c r="B168" s="23" t="s">
        <v>22</v>
      </c>
      <c r="C168" s="50" t="str">
        <f>IF(C158&gt;"",C158&amp;" - "&amp;G159,"")</f>
        <v>Viljamaa Janne - Lahtinen Rita</v>
      </c>
      <c r="D168" s="50"/>
      <c r="E168" s="24"/>
      <c r="F168" s="25"/>
      <c r="G168" s="25"/>
      <c r="H168" s="25"/>
      <c r="I168" s="25"/>
      <c r="J168" s="30"/>
      <c r="K168" s="31">
        <f>IF(ISBLANK(F168),"",COUNTIF(F168:J168,"&gt;=0"))</f>
      </c>
      <c r="L168" s="32">
        <f>IF(ISBLANK(F168),"",IF(LEFT(F168)="-",1,0)+IF(LEFT(G168)="-",1,0)+IF(LEFT(H168)="-",1,0)+IF(LEFT(I168)="-",1,0)+IF(LEFT(J168)="-",1,0))</f>
      </c>
      <c r="M168" s="29">
        <f t="shared" si="6"/>
      </c>
      <c r="N168" s="28">
        <f t="shared" si="6"/>
      </c>
    </row>
    <row r="169" spans="1:14" ht="15.75" thickBot="1">
      <c r="A169" s="1"/>
      <c r="B169" s="23" t="s">
        <v>23</v>
      </c>
      <c r="C169" s="50" t="str">
        <f>IF(C159&gt;"",C159&amp;" - "&amp;G158,"")</f>
        <v>Nuutinen Markku - Averjanov Timo</v>
      </c>
      <c r="D169" s="50"/>
      <c r="E169" s="24"/>
      <c r="F169" s="25"/>
      <c r="G169" s="25"/>
      <c r="H169" s="25"/>
      <c r="I169" s="25"/>
      <c r="J169" s="30"/>
      <c r="K169" s="35">
        <f>IF(ISBLANK(F169),"",COUNTIF(F169:J169,"&gt;=0"))</f>
      </c>
      <c r="L169" s="36">
        <f>IF(ISBLANK(F169),"",IF(LEFT(F169)="-",1,0)+IF(LEFT(G169)="-",1,0)+IF(LEFT(H169)="-",1,0)+IF(LEFT(I169)="-",1,0)+IF(LEFT(J169)="-",1,0))</f>
      </c>
      <c r="M169" s="29">
        <f t="shared" si="6"/>
      </c>
      <c r="N169" s="28">
        <f t="shared" si="6"/>
      </c>
    </row>
    <row r="170" spans="1:14" ht="19.5" thickBot="1">
      <c r="A170" s="1"/>
      <c r="B170" s="37"/>
      <c r="C170" s="37"/>
      <c r="D170" s="37"/>
      <c r="E170" s="37"/>
      <c r="F170" s="38"/>
      <c r="G170" s="38"/>
      <c r="H170" s="39"/>
      <c r="I170" s="51" t="s">
        <v>24</v>
      </c>
      <c r="J170" s="51"/>
      <c r="K170" s="40">
        <f>COUNTIF(K165:K169,"=3")</f>
        <v>0</v>
      </c>
      <c r="L170" s="41">
        <f>COUNTIF(L165:L169,"=3")</f>
        <v>0</v>
      </c>
      <c r="M170" s="42">
        <f>SUM(M165:M169)</f>
        <v>3</v>
      </c>
      <c r="N170" s="43">
        <f>SUM(N165:N169)</f>
        <v>0</v>
      </c>
    </row>
    <row r="171" spans="1:14" ht="15">
      <c r="A171" s="1"/>
      <c r="B171" s="44" t="s">
        <v>25</v>
      </c>
      <c r="C171" s="37"/>
      <c r="D171" s="37"/>
      <c r="E171" s="37"/>
      <c r="F171" s="37"/>
      <c r="G171" s="37"/>
      <c r="H171" s="37"/>
      <c r="I171" s="37"/>
      <c r="J171" s="37"/>
      <c r="K171" s="7"/>
      <c r="L171" s="7"/>
      <c r="M171" s="7"/>
      <c r="N171" s="7"/>
    </row>
    <row r="172" spans="1:14" ht="15">
      <c r="A172" s="1"/>
      <c r="B172" s="45" t="s">
        <v>26</v>
      </c>
      <c r="C172" s="46"/>
      <c r="D172" s="45" t="s">
        <v>27</v>
      </c>
      <c r="E172" s="46"/>
      <c r="F172" s="45" t="s">
        <v>28</v>
      </c>
      <c r="G172" s="45"/>
      <c r="H172" s="44"/>
      <c r="J172" s="52" t="s">
        <v>29</v>
      </c>
      <c r="K172" s="52"/>
      <c r="L172" s="52"/>
      <c r="M172" s="52"/>
      <c r="N172" s="52"/>
    </row>
    <row r="173" spans="1:14" ht="21.75" thickBot="1">
      <c r="A173" s="1"/>
      <c r="B173" s="53"/>
      <c r="C173" s="53"/>
      <c r="D173" s="53"/>
      <c r="E173" s="47"/>
      <c r="F173" s="53"/>
      <c r="G173" s="53"/>
      <c r="H173" s="53"/>
      <c r="I173" s="53"/>
      <c r="J173" s="54">
        <f>IF(M170=3,C157,IF(N170=3,G157,""))</f>
        <v>0</v>
      </c>
      <c r="K173" s="54"/>
      <c r="L173" s="54"/>
      <c r="M173" s="54"/>
      <c r="N173" s="54"/>
    </row>
    <row r="174" spans="1:14" ht="15">
      <c r="A174" s="1"/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</row>
    <row r="176" ht="6.75" customHeight="1"/>
    <row r="177" spans="1:14" ht="15">
      <c r="A177" s="1"/>
      <c r="B177" s="2"/>
      <c r="C177" s="2"/>
      <c r="D177" s="2"/>
      <c r="E177" s="2"/>
      <c r="F177" s="3"/>
      <c r="G177" s="4" t="s">
        <v>0</v>
      </c>
      <c r="H177" s="5"/>
      <c r="I177" s="59" t="s">
        <v>30</v>
      </c>
      <c r="J177" s="59"/>
      <c r="K177" s="59"/>
      <c r="L177" s="59"/>
      <c r="M177" s="59"/>
      <c r="N177" s="59"/>
    </row>
    <row r="178" spans="1:14" ht="15">
      <c r="A178" s="1"/>
      <c r="B178" s="7"/>
      <c r="C178" s="8" t="s">
        <v>1</v>
      </c>
      <c r="D178" s="8"/>
      <c r="E178" s="7"/>
      <c r="F178" s="9"/>
      <c r="G178" s="10" t="s">
        <v>2</v>
      </c>
      <c r="H178" s="11"/>
      <c r="I178" s="59"/>
      <c r="J178" s="59"/>
      <c r="K178" s="59"/>
      <c r="L178" s="59"/>
      <c r="M178" s="59"/>
      <c r="N178" s="59"/>
    </row>
    <row r="179" spans="1:14" ht="15.75">
      <c r="A179" s="1"/>
      <c r="B179" s="7"/>
      <c r="C179" s="12" t="s">
        <v>3</v>
      </c>
      <c r="D179" s="12"/>
      <c r="E179" s="7"/>
      <c r="F179" s="9"/>
      <c r="G179" s="10" t="s">
        <v>4</v>
      </c>
      <c r="H179" s="11"/>
      <c r="I179" s="59"/>
      <c r="J179" s="59"/>
      <c r="K179" s="59"/>
      <c r="L179" s="59"/>
      <c r="M179" s="59"/>
      <c r="N179" s="59"/>
    </row>
    <row r="180" spans="1:14" ht="15.75">
      <c r="A180" s="1"/>
      <c r="B180" s="7"/>
      <c r="C180" s="7" t="s">
        <v>5</v>
      </c>
      <c r="D180" s="12"/>
      <c r="E180" s="7"/>
      <c r="F180" s="9"/>
      <c r="G180" s="10" t="s">
        <v>6</v>
      </c>
      <c r="H180" s="11"/>
      <c r="I180" s="59">
        <v>43225</v>
      </c>
      <c r="J180" s="59"/>
      <c r="K180" s="59"/>
      <c r="L180" s="59"/>
      <c r="M180" s="59"/>
      <c r="N180" s="59"/>
    </row>
    <row r="181" spans="1:14" ht="15.75" thickBot="1">
      <c r="A181" s="1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</row>
    <row r="182" spans="1:14" ht="15">
      <c r="A182" s="1"/>
      <c r="B182" s="13" t="s">
        <v>7</v>
      </c>
      <c r="C182" s="60"/>
      <c r="D182" s="60"/>
      <c r="E182" s="14"/>
      <c r="F182" s="13" t="s">
        <v>8</v>
      </c>
      <c r="G182" s="60"/>
      <c r="H182" s="60"/>
      <c r="I182" s="60"/>
      <c r="J182" s="60"/>
      <c r="K182" s="60"/>
      <c r="L182" s="60"/>
      <c r="M182" s="60"/>
      <c r="N182" s="60"/>
    </row>
    <row r="183" spans="1:14" ht="15">
      <c r="A183" s="1"/>
      <c r="B183" s="15" t="s">
        <v>9</v>
      </c>
      <c r="C183" s="55" t="s">
        <v>48</v>
      </c>
      <c r="D183" s="55"/>
      <c r="E183" s="16"/>
      <c r="F183" s="15" t="s">
        <v>10</v>
      </c>
      <c r="G183" s="55" t="s">
        <v>47</v>
      </c>
      <c r="H183" s="55"/>
      <c r="I183" s="55"/>
      <c r="J183" s="55"/>
      <c r="K183" s="55"/>
      <c r="L183" s="55"/>
      <c r="M183" s="55"/>
      <c r="N183" s="55"/>
    </row>
    <row r="184" spans="1:14" ht="15">
      <c r="A184" s="1"/>
      <c r="B184" s="15" t="s">
        <v>11</v>
      </c>
      <c r="C184" s="55" t="s">
        <v>49</v>
      </c>
      <c r="D184" s="55"/>
      <c r="E184" s="16"/>
      <c r="F184" s="15" t="s">
        <v>12</v>
      </c>
      <c r="G184" s="55" t="s">
        <v>46</v>
      </c>
      <c r="H184" s="55"/>
      <c r="I184" s="55"/>
      <c r="J184" s="55"/>
      <c r="K184" s="55"/>
      <c r="L184" s="55"/>
      <c r="M184" s="55"/>
      <c r="N184" s="55"/>
    </row>
    <row r="185" spans="1:14" ht="15">
      <c r="A185" s="1"/>
      <c r="B185" s="58" t="s">
        <v>13</v>
      </c>
      <c r="C185" s="58"/>
      <c r="D185" s="58"/>
      <c r="E185" s="17"/>
      <c r="F185" s="58" t="s">
        <v>13</v>
      </c>
      <c r="G185" s="58"/>
      <c r="H185" s="58"/>
      <c r="I185" s="58"/>
      <c r="J185" s="58"/>
      <c r="K185" s="58"/>
      <c r="L185" s="58"/>
      <c r="M185" s="58"/>
      <c r="N185" s="58"/>
    </row>
    <row r="186" spans="1:14" ht="15">
      <c r="A186" s="1"/>
      <c r="B186" s="18" t="s">
        <v>14</v>
      </c>
      <c r="C186" s="55"/>
      <c r="D186" s="55"/>
      <c r="E186" s="16"/>
      <c r="F186" s="18" t="s">
        <v>14</v>
      </c>
      <c r="G186" s="55"/>
      <c r="H186" s="55"/>
      <c r="I186" s="55"/>
      <c r="J186" s="55"/>
      <c r="K186" s="55"/>
      <c r="L186" s="55"/>
      <c r="M186" s="55"/>
      <c r="N186" s="55"/>
    </row>
    <row r="187" spans="1:14" ht="15.75" thickBot="1">
      <c r="A187" s="1"/>
      <c r="B187" s="19" t="s">
        <v>14</v>
      </c>
      <c r="C187" s="56"/>
      <c r="D187" s="56"/>
      <c r="E187" s="20"/>
      <c r="F187" s="19" t="s">
        <v>14</v>
      </c>
      <c r="G187" s="56"/>
      <c r="H187" s="56"/>
      <c r="I187" s="56"/>
      <c r="J187" s="56"/>
      <c r="K187" s="56"/>
      <c r="L187" s="56"/>
      <c r="M187" s="56"/>
      <c r="N187" s="56"/>
    </row>
    <row r="188" spans="1:14" ht="15">
      <c r="A188" s="1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</row>
    <row r="189" spans="1:14" ht="15.75" thickBot="1">
      <c r="A189" s="1"/>
      <c r="B189" s="21" t="s">
        <v>15</v>
      </c>
      <c r="C189" s="7"/>
      <c r="D189" s="7"/>
      <c r="E189" s="7"/>
      <c r="F189" s="22">
        <v>1</v>
      </c>
      <c r="G189" s="22">
        <v>2</v>
      </c>
      <c r="H189" s="22">
        <v>3</v>
      </c>
      <c r="I189" s="22">
        <v>4</v>
      </c>
      <c r="J189" s="22">
        <v>5</v>
      </c>
      <c r="K189" s="57" t="s">
        <v>16</v>
      </c>
      <c r="L189" s="57"/>
      <c r="M189" s="22" t="s">
        <v>17</v>
      </c>
      <c r="N189" s="22" t="s">
        <v>18</v>
      </c>
    </row>
    <row r="190" spans="1:14" ht="15.75" thickBot="1">
      <c r="A190" s="1"/>
      <c r="B190" s="23" t="s">
        <v>19</v>
      </c>
      <c r="C190" s="50" t="str">
        <f>IF(C183&gt;"",C183&amp;" - "&amp;G183,"")</f>
        <v>Julmala Juha - Lahtinen Rita</v>
      </c>
      <c r="D190" s="50"/>
      <c r="E190" s="24"/>
      <c r="F190" s="25">
        <v>5</v>
      </c>
      <c r="G190" s="25">
        <v>5</v>
      </c>
      <c r="H190" s="25"/>
      <c r="I190" s="25"/>
      <c r="J190" s="26"/>
      <c r="K190" s="27">
        <f>IF(ISBLANK(F190),"",COUNTIF(F190:J190,"&gt;=0"))</f>
        <v>2</v>
      </c>
      <c r="L190" s="28">
        <f>IF(ISBLANK(F190),"",IF(LEFT(F190)="-",1,0)+IF(LEFT(G190)="-",1,0)+IF(LEFT(H190)="-",1,0)+IF(LEFT(I190)="-",1,0)+IF(LEFT(J190)="-",1,0))</f>
        <v>0</v>
      </c>
      <c r="M190" s="29">
        <f aca="true" t="shared" si="7" ref="M190:N194">IF(K190=2,1,"")</f>
        <v>1</v>
      </c>
      <c r="N190" s="28">
        <f t="shared" si="7"/>
      </c>
    </row>
    <row r="191" spans="1:14" ht="15.75" thickBot="1">
      <c r="A191" s="1"/>
      <c r="B191" s="23" t="s">
        <v>20</v>
      </c>
      <c r="C191" s="50" t="str">
        <f>IF(C184&gt;"",C184&amp;" - "&amp;G184,"")</f>
        <v>Nikitin Jouko - Averjanov Timo</v>
      </c>
      <c r="D191" s="50"/>
      <c r="E191" s="24"/>
      <c r="F191" s="25">
        <v>-1</v>
      </c>
      <c r="G191" s="25">
        <v>-4</v>
      </c>
      <c r="H191" s="25"/>
      <c r="I191" s="25"/>
      <c r="J191" s="30"/>
      <c r="K191" s="31">
        <f>IF(ISBLANK(F191),"",COUNTIF(F191:J191,"&gt;=0"))</f>
        <v>0</v>
      </c>
      <c r="L191" s="32">
        <f>IF(ISBLANK(F191),"",IF(LEFT(F191)="-",1,0)+IF(LEFT(G191)="-",1,0)+IF(LEFT(H191)="-",1,0)+IF(LEFT(I191)="-",1,0)+IF(LEFT(J191)="-",1,0))</f>
        <v>2</v>
      </c>
      <c r="M191" s="29">
        <f t="shared" si="7"/>
      </c>
      <c r="N191" s="28">
        <f t="shared" si="7"/>
        <v>1</v>
      </c>
    </row>
    <row r="192" spans="1:14" ht="15.75" thickBot="1">
      <c r="A192" s="1"/>
      <c r="B192" s="33" t="s">
        <v>21</v>
      </c>
      <c r="C192" s="24">
        <f>IF(C186&gt;"",C186&amp;" / "&amp;C187,"")</f>
      </c>
      <c r="D192" s="24">
        <f>IF(G186&gt;"",G186&amp;" / "&amp;G187,"")</f>
      </c>
      <c r="E192" s="34"/>
      <c r="F192" s="25">
        <v>7</v>
      </c>
      <c r="G192" s="25">
        <v>9</v>
      </c>
      <c r="H192" s="25"/>
      <c r="I192" s="25"/>
      <c r="J192" s="30"/>
      <c r="K192" s="31">
        <f>IF(ISBLANK(F192),"",COUNTIF(F192:J192,"&gt;=0"))</f>
        <v>2</v>
      </c>
      <c r="L192" s="32">
        <f>IF(ISBLANK(F192),"",IF(LEFT(F192)="-",1,0)+IF(LEFT(G192)="-",1,0)+IF(LEFT(H192)="-",1,0)+IF(LEFT(I192)="-",1,0)+IF(LEFT(J192)="-",1,0))</f>
        <v>0</v>
      </c>
      <c r="M192" s="29">
        <f t="shared" si="7"/>
        <v>1</v>
      </c>
      <c r="N192" s="28">
        <f t="shared" si="7"/>
      </c>
    </row>
    <row r="193" spans="1:14" ht="15.75" thickBot="1">
      <c r="A193" s="1"/>
      <c r="B193" s="23" t="s">
        <v>22</v>
      </c>
      <c r="C193" s="50" t="str">
        <f>IF(C183&gt;"",C183&amp;" - "&amp;G184,"")</f>
        <v>Julmala Juha - Averjanov Timo</v>
      </c>
      <c r="D193" s="50"/>
      <c r="E193" s="24"/>
      <c r="F193" s="25">
        <v>9</v>
      </c>
      <c r="G193" s="25">
        <v>3</v>
      </c>
      <c r="H193" s="25"/>
      <c r="I193" s="25"/>
      <c r="J193" s="30"/>
      <c r="K193" s="31">
        <f>IF(ISBLANK(F193),"",COUNTIF(F193:J193,"&gt;=0"))</f>
        <v>2</v>
      </c>
      <c r="L193" s="32">
        <f>IF(ISBLANK(F193),"",IF(LEFT(F193)="-",1,0)+IF(LEFT(G193)="-",1,0)+IF(LEFT(H193)="-",1,0)+IF(LEFT(I193)="-",1,0)+IF(LEFT(J193)="-",1,0))</f>
        <v>0</v>
      </c>
      <c r="M193" s="29">
        <f t="shared" si="7"/>
        <v>1</v>
      </c>
      <c r="N193" s="28">
        <f t="shared" si="7"/>
      </c>
    </row>
    <row r="194" spans="1:14" ht="15.75" thickBot="1">
      <c r="A194" s="1"/>
      <c r="B194" s="23" t="s">
        <v>23</v>
      </c>
      <c r="C194" s="50" t="str">
        <f>IF(C184&gt;"",C184&amp;" - "&amp;G183,"")</f>
        <v>Nikitin Jouko - Lahtinen Rita</v>
      </c>
      <c r="D194" s="50"/>
      <c r="E194" s="24"/>
      <c r="F194" s="25"/>
      <c r="G194" s="25"/>
      <c r="H194" s="25"/>
      <c r="I194" s="25"/>
      <c r="J194" s="30"/>
      <c r="K194" s="35">
        <f>IF(ISBLANK(F194),"",COUNTIF(F194:J194,"&gt;=0"))</f>
      </c>
      <c r="L194" s="36">
        <f>IF(ISBLANK(F194),"",IF(LEFT(F194)="-",1,0)+IF(LEFT(G194)="-",1,0)+IF(LEFT(H194)="-",1,0)+IF(LEFT(I194)="-",1,0)+IF(LEFT(J194)="-",1,0))</f>
      </c>
      <c r="M194" s="29">
        <f t="shared" si="7"/>
      </c>
      <c r="N194" s="28">
        <f t="shared" si="7"/>
      </c>
    </row>
    <row r="195" spans="1:14" ht="19.5" thickBot="1">
      <c r="A195" s="1"/>
      <c r="B195" s="37"/>
      <c r="C195" s="37"/>
      <c r="D195" s="37"/>
      <c r="E195" s="37"/>
      <c r="F195" s="38"/>
      <c r="G195" s="38"/>
      <c r="H195" s="39"/>
      <c r="I195" s="51" t="s">
        <v>24</v>
      </c>
      <c r="J195" s="51"/>
      <c r="K195" s="40">
        <f>COUNTIF(K190:K194,"=3")</f>
        <v>0</v>
      </c>
      <c r="L195" s="41">
        <f>COUNTIF(L190:L194,"=3")</f>
        <v>0</v>
      </c>
      <c r="M195" s="42">
        <f>SUM(M190:M194)</f>
        <v>3</v>
      </c>
      <c r="N195" s="43">
        <f>SUM(N190:N194)</f>
        <v>1</v>
      </c>
    </row>
    <row r="196" spans="1:14" ht="15">
      <c r="A196" s="1"/>
      <c r="B196" s="44" t="s">
        <v>25</v>
      </c>
      <c r="C196" s="37"/>
      <c r="D196" s="37"/>
      <c r="E196" s="37"/>
      <c r="F196" s="37"/>
      <c r="G196" s="37"/>
      <c r="H196" s="37"/>
      <c r="I196" s="37"/>
      <c r="J196" s="37"/>
      <c r="K196" s="7"/>
      <c r="L196" s="7"/>
      <c r="M196" s="7"/>
      <c r="N196" s="7"/>
    </row>
    <row r="197" spans="1:14" ht="15">
      <c r="A197" s="1"/>
      <c r="B197" s="45" t="s">
        <v>26</v>
      </c>
      <c r="C197" s="46"/>
      <c r="D197" s="45" t="s">
        <v>27</v>
      </c>
      <c r="E197" s="46"/>
      <c r="F197" s="45" t="s">
        <v>28</v>
      </c>
      <c r="G197" s="45"/>
      <c r="H197" s="44"/>
      <c r="J197" s="52" t="s">
        <v>29</v>
      </c>
      <c r="K197" s="52"/>
      <c r="L197" s="52"/>
      <c r="M197" s="52"/>
      <c r="N197" s="52"/>
    </row>
    <row r="198" spans="1:14" ht="21.75" thickBot="1">
      <c r="A198" s="1"/>
      <c r="B198" s="53"/>
      <c r="C198" s="53"/>
      <c r="D198" s="53"/>
      <c r="E198" s="47"/>
      <c r="F198" s="53"/>
      <c r="G198" s="53"/>
      <c r="H198" s="53"/>
      <c r="I198" s="53"/>
      <c r="J198" s="54">
        <f>IF(M195=3,C182,IF(N195=3,G182,""))</f>
        <v>0</v>
      </c>
      <c r="K198" s="54"/>
      <c r="L198" s="54"/>
      <c r="M198" s="54"/>
      <c r="N198" s="54"/>
    </row>
    <row r="199" spans="1:14" ht="15">
      <c r="A199" s="1"/>
      <c r="B199" s="48"/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</row>
    <row r="202" spans="1:14" ht="15">
      <c r="A202" s="1"/>
      <c r="B202" s="2"/>
      <c r="C202" s="2"/>
      <c r="D202" s="2"/>
      <c r="E202" s="2"/>
      <c r="F202" s="3"/>
      <c r="G202" s="4" t="s">
        <v>0</v>
      </c>
      <c r="H202" s="5"/>
      <c r="I202" s="59" t="s">
        <v>30</v>
      </c>
      <c r="J202" s="59"/>
      <c r="K202" s="59"/>
      <c r="L202" s="59"/>
      <c r="M202" s="59"/>
      <c r="N202" s="59"/>
    </row>
    <row r="203" spans="1:14" ht="15">
      <c r="A203" s="1"/>
      <c r="B203" s="7"/>
      <c r="C203" s="8" t="s">
        <v>1</v>
      </c>
      <c r="D203" s="8"/>
      <c r="E203" s="7"/>
      <c r="F203" s="9"/>
      <c r="G203" s="10" t="s">
        <v>2</v>
      </c>
      <c r="H203" s="11"/>
      <c r="I203" s="59"/>
      <c r="J203" s="59"/>
      <c r="K203" s="59"/>
      <c r="L203" s="59"/>
      <c r="M203" s="59"/>
      <c r="N203" s="59"/>
    </row>
    <row r="204" spans="1:14" ht="15.75">
      <c r="A204" s="1"/>
      <c r="B204" s="7"/>
      <c r="C204" s="12" t="s">
        <v>3</v>
      </c>
      <c r="D204" s="12"/>
      <c r="E204" s="7"/>
      <c r="F204" s="9"/>
      <c r="G204" s="10" t="s">
        <v>4</v>
      </c>
      <c r="H204" s="11"/>
      <c r="I204" s="59"/>
      <c r="J204" s="59"/>
      <c r="K204" s="59"/>
      <c r="L204" s="59"/>
      <c r="M204" s="59"/>
      <c r="N204" s="59"/>
    </row>
    <row r="205" spans="1:14" ht="15.75">
      <c r="A205" s="1"/>
      <c r="B205" s="7"/>
      <c r="C205" s="7" t="s">
        <v>5</v>
      </c>
      <c r="D205" s="12"/>
      <c r="E205" s="7"/>
      <c r="F205" s="9"/>
      <c r="G205" s="10" t="s">
        <v>6</v>
      </c>
      <c r="H205" s="11"/>
      <c r="I205" s="59">
        <v>43225</v>
      </c>
      <c r="J205" s="59"/>
      <c r="K205" s="59"/>
      <c r="L205" s="59"/>
      <c r="M205" s="59"/>
      <c r="N205" s="59"/>
    </row>
    <row r="206" spans="1:14" ht="15.75" thickBot="1">
      <c r="A206" s="1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</row>
    <row r="207" spans="1:14" ht="15">
      <c r="A207" s="1"/>
      <c r="B207" s="13" t="s">
        <v>7</v>
      </c>
      <c r="C207" s="60"/>
      <c r="D207" s="60"/>
      <c r="E207" s="14"/>
      <c r="F207" s="13" t="s">
        <v>8</v>
      </c>
      <c r="G207" s="60"/>
      <c r="H207" s="60"/>
      <c r="I207" s="60"/>
      <c r="J207" s="60"/>
      <c r="K207" s="60"/>
      <c r="L207" s="60"/>
      <c r="M207" s="60"/>
      <c r="N207" s="60"/>
    </row>
    <row r="208" spans="1:14" ht="15">
      <c r="A208" s="1"/>
      <c r="B208" s="15" t="s">
        <v>9</v>
      </c>
      <c r="C208" s="55" t="s">
        <v>44</v>
      </c>
      <c r="D208" s="55"/>
      <c r="E208" s="16"/>
      <c r="F208" s="15" t="s">
        <v>10</v>
      </c>
      <c r="G208" s="55" t="s">
        <v>49</v>
      </c>
      <c r="H208" s="55"/>
      <c r="I208" s="55"/>
      <c r="J208" s="55"/>
      <c r="K208" s="55"/>
      <c r="L208" s="55"/>
      <c r="M208" s="55"/>
      <c r="N208" s="55"/>
    </row>
    <row r="209" spans="1:14" ht="15">
      <c r="A209" s="1"/>
      <c r="B209" s="15" t="s">
        <v>11</v>
      </c>
      <c r="C209" s="55" t="s">
        <v>45</v>
      </c>
      <c r="D209" s="55"/>
      <c r="E209" s="16"/>
      <c r="F209" s="15" t="s">
        <v>12</v>
      </c>
      <c r="G209" s="55" t="s">
        <v>48</v>
      </c>
      <c r="H209" s="55"/>
      <c r="I209" s="55"/>
      <c r="J209" s="55"/>
      <c r="K209" s="55"/>
      <c r="L209" s="55"/>
      <c r="M209" s="55"/>
      <c r="N209" s="55"/>
    </row>
    <row r="210" spans="1:14" ht="15">
      <c r="A210" s="1"/>
      <c r="B210" s="58" t="s">
        <v>13</v>
      </c>
      <c r="C210" s="58"/>
      <c r="D210" s="58"/>
      <c r="E210" s="17"/>
      <c r="F210" s="58" t="s">
        <v>13</v>
      </c>
      <c r="G210" s="58"/>
      <c r="H210" s="58"/>
      <c r="I210" s="58"/>
      <c r="J210" s="58"/>
      <c r="K210" s="58"/>
      <c r="L210" s="58"/>
      <c r="M210" s="58"/>
      <c r="N210" s="58"/>
    </row>
    <row r="211" spans="1:14" ht="15">
      <c r="A211" s="1"/>
      <c r="B211" s="18" t="s">
        <v>14</v>
      </c>
      <c r="C211" s="55"/>
      <c r="D211" s="55"/>
      <c r="E211" s="16"/>
      <c r="F211" s="18" t="s">
        <v>14</v>
      </c>
      <c r="G211" s="55"/>
      <c r="H211" s="55"/>
      <c r="I211" s="55"/>
      <c r="J211" s="55"/>
      <c r="K211" s="55"/>
      <c r="L211" s="55"/>
      <c r="M211" s="55"/>
      <c r="N211" s="55"/>
    </row>
    <row r="212" spans="1:14" ht="15.75" thickBot="1">
      <c r="A212" s="1"/>
      <c r="B212" s="19" t="s">
        <v>14</v>
      </c>
      <c r="C212" s="56"/>
      <c r="D212" s="56"/>
      <c r="E212" s="20"/>
      <c r="F212" s="19" t="s">
        <v>14</v>
      </c>
      <c r="G212" s="56"/>
      <c r="H212" s="56"/>
      <c r="I212" s="56"/>
      <c r="J212" s="56"/>
      <c r="K212" s="56"/>
      <c r="L212" s="56"/>
      <c r="M212" s="56"/>
      <c r="N212" s="56"/>
    </row>
    <row r="213" spans="1:14" ht="15">
      <c r="A213" s="1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</row>
    <row r="214" spans="1:14" ht="15.75" thickBot="1">
      <c r="A214" s="1"/>
      <c r="B214" s="21" t="s">
        <v>15</v>
      </c>
      <c r="C214" s="7"/>
      <c r="D214" s="7"/>
      <c r="E214" s="7"/>
      <c r="F214" s="22">
        <v>1</v>
      </c>
      <c r="G214" s="22">
        <v>2</v>
      </c>
      <c r="H214" s="22">
        <v>3</v>
      </c>
      <c r="I214" s="22">
        <v>4</v>
      </c>
      <c r="J214" s="22">
        <v>5</v>
      </c>
      <c r="K214" s="57" t="s">
        <v>16</v>
      </c>
      <c r="L214" s="57"/>
      <c r="M214" s="22" t="s">
        <v>17</v>
      </c>
      <c r="N214" s="22" t="s">
        <v>18</v>
      </c>
    </row>
    <row r="215" spans="1:14" ht="15.75" thickBot="1">
      <c r="A215" s="1"/>
      <c r="B215" s="23" t="s">
        <v>19</v>
      </c>
      <c r="C215" s="50" t="str">
        <f>IF(C208&gt;"",C208&amp;" - "&amp;G208,"")</f>
        <v>Viljamaa Janne - Nikitin Jouko</v>
      </c>
      <c r="D215" s="50"/>
      <c r="E215" s="24"/>
      <c r="F215" s="25">
        <v>1</v>
      </c>
      <c r="G215" s="25">
        <v>3</v>
      </c>
      <c r="H215" s="25"/>
      <c r="I215" s="25"/>
      <c r="J215" s="26"/>
      <c r="K215" s="27">
        <f>IF(ISBLANK(F215),"",COUNTIF(F215:J215,"&gt;=0"))</f>
        <v>2</v>
      </c>
      <c r="L215" s="28">
        <f>IF(ISBLANK(F215),"",IF(LEFT(F215)="-",1,0)+IF(LEFT(G215)="-",1,0)+IF(LEFT(H215)="-",1,0)+IF(LEFT(I215)="-",1,0)+IF(LEFT(J215)="-",1,0))</f>
        <v>0</v>
      </c>
      <c r="M215" s="29">
        <f aca="true" t="shared" si="8" ref="M215:N219">IF(K215=2,1,"")</f>
        <v>1</v>
      </c>
      <c r="N215" s="28">
        <f t="shared" si="8"/>
      </c>
    </row>
    <row r="216" spans="1:14" ht="15.75" thickBot="1">
      <c r="A216" s="1"/>
      <c r="B216" s="23" t="s">
        <v>20</v>
      </c>
      <c r="C216" s="50" t="str">
        <f>IF(C209&gt;"",C209&amp;" - "&amp;G209,"")</f>
        <v>Nuutinen Markku - Julmala Juha</v>
      </c>
      <c r="D216" s="50"/>
      <c r="E216" s="24"/>
      <c r="F216" s="25">
        <v>-6</v>
      </c>
      <c r="G216" s="25">
        <v>6</v>
      </c>
      <c r="H216" s="25">
        <v>8</v>
      </c>
      <c r="I216" s="25"/>
      <c r="J216" s="30"/>
      <c r="K216" s="31">
        <f>IF(ISBLANK(F216),"",COUNTIF(F216:J216,"&gt;=0"))</f>
        <v>2</v>
      </c>
      <c r="L216" s="32">
        <f>IF(ISBLANK(F216),"",IF(LEFT(F216)="-",1,0)+IF(LEFT(G216)="-",1,0)+IF(LEFT(H216)="-",1,0)+IF(LEFT(I216)="-",1,0)+IF(LEFT(J216)="-",1,0))</f>
        <v>1</v>
      </c>
      <c r="M216" s="29">
        <f t="shared" si="8"/>
        <v>1</v>
      </c>
      <c r="N216" s="28">
        <f t="shared" si="8"/>
      </c>
    </row>
    <row r="217" spans="1:14" ht="15.75" thickBot="1">
      <c r="A217" s="1"/>
      <c r="B217" s="33" t="s">
        <v>21</v>
      </c>
      <c r="C217" s="24">
        <f>IF(C211&gt;"",C211&amp;" / "&amp;C212,"")</f>
      </c>
      <c r="D217" s="24">
        <f>IF(G211&gt;"",G211&amp;" / "&amp;G212,"")</f>
      </c>
      <c r="E217" s="34"/>
      <c r="F217" s="25">
        <v>1</v>
      </c>
      <c r="G217" s="25">
        <v>4</v>
      </c>
      <c r="H217" s="25"/>
      <c r="I217" s="25"/>
      <c r="J217" s="30"/>
      <c r="K217" s="31">
        <f>IF(ISBLANK(F217),"",COUNTIF(F217:J217,"&gt;=0"))</f>
        <v>2</v>
      </c>
      <c r="L217" s="32">
        <f>IF(ISBLANK(F217),"",IF(LEFT(F217)="-",1,0)+IF(LEFT(G217)="-",1,0)+IF(LEFT(H217)="-",1,0)+IF(LEFT(I217)="-",1,0)+IF(LEFT(J217)="-",1,0))</f>
        <v>0</v>
      </c>
      <c r="M217" s="29">
        <f t="shared" si="8"/>
        <v>1</v>
      </c>
      <c r="N217" s="28">
        <f t="shared" si="8"/>
      </c>
    </row>
    <row r="218" spans="1:14" ht="15.75" thickBot="1">
      <c r="A218" s="1"/>
      <c r="B218" s="23" t="s">
        <v>22</v>
      </c>
      <c r="C218" s="50" t="str">
        <f>IF(C208&gt;"",C208&amp;" - "&amp;G209,"")</f>
        <v>Viljamaa Janne - Julmala Juha</v>
      </c>
      <c r="D218" s="50"/>
      <c r="E218" s="24"/>
      <c r="F218" s="25"/>
      <c r="G218" s="25"/>
      <c r="H218" s="25"/>
      <c r="I218" s="25"/>
      <c r="J218" s="30"/>
      <c r="K218" s="31">
        <f>IF(ISBLANK(F218),"",COUNTIF(F218:J218,"&gt;=0"))</f>
      </c>
      <c r="L218" s="32">
        <f>IF(ISBLANK(F218),"",IF(LEFT(F218)="-",1,0)+IF(LEFT(G218)="-",1,0)+IF(LEFT(H218)="-",1,0)+IF(LEFT(I218)="-",1,0)+IF(LEFT(J218)="-",1,0))</f>
      </c>
      <c r="M218" s="29">
        <f t="shared" si="8"/>
      </c>
      <c r="N218" s="28">
        <f t="shared" si="8"/>
      </c>
    </row>
    <row r="219" spans="1:14" ht="15.75" thickBot="1">
      <c r="A219" s="1"/>
      <c r="B219" s="23" t="s">
        <v>23</v>
      </c>
      <c r="C219" s="50" t="str">
        <f>IF(C209&gt;"",C209&amp;" - "&amp;G208,"")</f>
        <v>Nuutinen Markku - Nikitin Jouko</v>
      </c>
      <c r="D219" s="50"/>
      <c r="E219" s="24"/>
      <c r="F219" s="25"/>
      <c r="G219" s="25"/>
      <c r="H219" s="25"/>
      <c r="I219" s="25"/>
      <c r="J219" s="30"/>
      <c r="K219" s="35">
        <f>IF(ISBLANK(F219),"",COUNTIF(F219:J219,"&gt;=0"))</f>
      </c>
      <c r="L219" s="36">
        <f>IF(ISBLANK(F219),"",IF(LEFT(F219)="-",1,0)+IF(LEFT(G219)="-",1,0)+IF(LEFT(H219)="-",1,0)+IF(LEFT(I219)="-",1,0)+IF(LEFT(J219)="-",1,0))</f>
      </c>
      <c r="M219" s="29">
        <f t="shared" si="8"/>
      </c>
      <c r="N219" s="28">
        <f t="shared" si="8"/>
      </c>
    </row>
    <row r="220" spans="1:14" ht="19.5" thickBot="1">
      <c r="A220" s="1"/>
      <c r="B220" s="37"/>
      <c r="C220" s="37"/>
      <c r="D220" s="37"/>
      <c r="E220" s="37"/>
      <c r="F220" s="38"/>
      <c r="G220" s="38"/>
      <c r="H220" s="39"/>
      <c r="I220" s="51" t="s">
        <v>24</v>
      </c>
      <c r="J220" s="51"/>
      <c r="K220" s="40">
        <f>COUNTIF(K215:K219,"=3")</f>
        <v>0</v>
      </c>
      <c r="L220" s="41">
        <f>COUNTIF(L215:L219,"=3")</f>
        <v>0</v>
      </c>
      <c r="M220" s="42">
        <f>SUM(M215:M219)</f>
        <v>3</v>
      </c>
      <c r="N220" s="43">
        <f>SUM(N215:N219)</f>
        <v>0</v>
      </c>
    </row>
    <row r="221" spans="1:14" ht="15">
      <c r="A221" s="1"/>
      <c r="B221" s="44" t="s">
        <v>25</v>
      </c>
      <c r="C221" s="37"/>
      <c r="D221" s="37"/>
      <c r="E221" s="37"/>
      <c r="F221" s="37"/>
      <c r="G221" s="37"/>
      <c r="H221" s="37"/>
      <c r="I221" s="37"/>
      <c r="J221" s="37"/>
      <c r="K221" s="7"/>
      <c r="L221" s="7"/>
      <c r="M221" s="7"/>
      <c r="N221" s="7"/>
    </row>
    <row r="222" spans="1:14" ht="15">
      <c r="A222" s="1"/>
      <c r="B222" s="45" t="s">
        <v>26</v>
      </c>
      <c r="C222" s="46"/>
      <c r="D222" s="45" t="s">
        <v>27</v>
      </c>
      <c r="E222" s="46"/>
      <c r="F222" s="45" t="s">
        <v>28</v>
      </c>
      <c r="G222" s="45"/>
      <c r="H222" s="44"/>
      <c r="J222" s="52" t="s">
        <v>29</v>
      </c>
      <c r="K222" s="52"/>
      <c r="L222" s="52"/>
      <c r="M222" s="52"/>
      <c r="N222" s="52"/>
    </row>
    <row r="223" spans="1:14" ht="21.75" thickBot="1">
      <c r="A223" s="1"/>
      <c r="B223" s="53"/>
      <c r="C223" s="53"/>
      <c r="D223" s="53"/>
      <c r="E223" s="47"/>
      <c r="F223" s="53"/>
      <c r="G223" s="53"/>
      <c r="H223" s="53"/>
      <c r="I223" s="53"/>
      <c r="J223" s="54">
        <f>IF(M220=3,C207,IF(N220=3,G207,""))</f>
        <v>0</v>
      </c>
      <c r="K223" s="54"/>
      <c r="L223" s="54"/>
      <c r="M223" s="54"/>
      <c r="N223" s="54"/>
    </row>
    <row r="224" spans="1:14" ht="15">
      <c r="A224" s="1"/>
      <c r="B224" s="48"/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</row>
    <row r="227" spans="1:14" ht="15">
      <c r="A227" s="1"/>
      <c r="B227" s="2"/>
      <c r="C227" s="2"/>
      <c r="D227" s="2"/>
      <c r="E227" s="2"/>
      <c r="F227" s="3"/>
      <c r="G227" s="4" t="s">
        <v>0</v>
      </c>
      <c r="H227" s="5"/>
      <c r="I227" s="59" t="s">
        <v>30</v>
      </c>
      <c r="J227" s="59"/>
      <c r="K227" s="59"/>
      <c r="L227" s="59"/>
      <c r="M227" s="59"/>
      <c r="N227" s="59"/>
    </row>
    <row r="228" spans="1:14" ht="15">
      <c r="A228" s="1"/>
      <c r="B228" s="7"/>
      <c r="C228" s="8" t="s">
        <v>1</v>
      </c>
      <c r="D228" s="8"/>
      <c r="E228" s="7"/>
      <c r="F228" s="9"/>
      <c r="G228" s="10" t="s">
        <v>2</v>
      </c>
      <c r="H228" s="11"/>
      <c r="I228" s="59"/>
      <c r="J228" s="59"/>
      <c r="K228" s="59"/>
      <c r="L228" s="59"/>
      <c r="M228" s="59"/>
      <c r="N228" s="59"/>
    </row>
    <row r="229" spans="1:14" ht="15.75">
      <c r="A229" s="1"/>
      <c r="B229" s="7"/>
      <c r="C229" s="12" t="s">
        <v>3</v>
      </c>
      <c r="D229" s="12"/>
      <c r="E229" s="7"/>
      <c r="F229" s="9"/>
      <c r="G229" s="10" t="s">
        <v>4</v>
      </c>
      <c r="H229" s="11"/>
      <c r="I229" s="59"/>
      <c r="J229" s="59"/>
      <c r="K229" s="59"/>
      <c r="L229" s="59"/>
      <c r="M229" s="59"/>
      <c r="N229" s="59"/>
    </row>
    <row r="230" spans="1:14" ht="15.75">
      <c r="A230" s="1"/>
      <c r="B230" s="7"/>
      <c r="C230" s="7" t="s">
        <v>5</v>
      </c>
      <c r="D230" s="12"/>
      <c r="E230" s="7"/>
      <c r="F230" s="9"/>
      <c r="G230" s="10" t="s">
        <v>6</v>
      </c>
      <c r="H230" s="11"/>
      <c r="I230" s="59">
        <v>43225</v>
      </c>
      <c r="J230" s="59"/>
      <c r="K230" s="59"/>
      <c r="L230" s="59"/>
      <c r="M230" s="59"/>
      <c r="N230" s="59"/>
    </row>
    <row r="231" spans="1:14" ht="15.75" thickBot="1">
      <c r="A231" s="1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</row>
    <row r="232" spans="1:14" ht="15">
      <c r="A232" s="1"/>
      <c r="B232" s="13" t="s">
        <v>7</v>
      </c>
      <c r="C232" s="60"/>
      <c r="D232" s="60"/>
      <c r="E232" s="14"/>
      <c r="F232" s="13" t="s">
        <v>8</v>
      </c>
      <c r="G232" s="60"/>
      <c r="H232" s="60"/>
      <c r="I232" s="60"/>
      <c r="J232" s="60"/>
      <c r="K232" s="60"/>
      <c r="L232" s="60"/>
      <c r="M232" s="60"/>
      <c r="N232" s="60"/>
    </row>
    <row r="233" spans="1:14" ht="15">
      <c r="A233" s="1"/>
      <c r="B233" s="15" t="s">
        <v>9</v>
      </c>
      <c r="C233" s="55" t="s">
        <v>50</v>
      </c>
      <c r="D233" s="55"/>
      <c r="E233" s="16"/>
      <c r="F233" s="15" t="s">
        <v>10</v>
      </c>
      <c r="G233" s="55" t="s">
        <v>52</v>
      </c>
      <c r="H233" s="55"/>
      <c r="I233" s="55"/>
      <c r="J233" s="55"/>
      <c r="K233" s="55"/>
      <c r="L233" s="55"/>
      <c r="M233" s="55"/>
      <c r="N233" s="55"/>
    </row>
    <row r="234" spans="1:14" ht="15">
      <c r="A234" s="1"/>
      <c r="B234" s="15" t="s">
        <v>11</v>
      </c>
      <c r="C234" s="55" t="s">
        <v>51</v>
      </c>
      <c r="D234" s="55"/>
      <c r="E234" s="16"/>
      <c r="F234" s="15" t="s">
        <v>12</v>
      </c>
      <c r="G234" s="55" t="s">
        <v>53</v>
      </c>
      <c r="H234" s="55"/>
      <c r="I234" s="55"/>
      <c r="J234" s="55"/>
      <c r="K234" s="55"/>
      <c r="L234" s="55"/>
      <c r="M234" s="55"/>
      <c r="N234" s="55"/>
    </row>
    <row r="235" spans="1:14" ht="15">
      <c r="A235" s="1"/>
      <c r="B235" s="58" t="s">
        <v>13</v>
      </c>
      <c r="C235" s="58"/>
      <c r="D235" s="58"/>
      <c r="E235" s="17"/>
      <c r="F235" s="58" t="s">
        <v>13</v>
      </c>
      <c r="G235" s="58"/>
      <c r="H235" s="58"/>
      <c r="I235" s="58"/>
      <c r="J235" s="58"/>
      <c r="K235" s="58"/>
      <c r="L235" s="58"/>
      <c r="M235" s="58"/>
      <c r="N235" s="58"/>
    </row>
    <row r="236" spans="1:14" ht="15">
      <c r="A236" s="1"/>
      <c r="B236" s="18" t="s">
        <v>14</v>
      </c>
      <c r="C236" s="55"/>
      <c r="D236" s="55"/>
      <c r="E236" s="16"/>
      <c r="F236" s="18" t="s">
        <v>14</v>
      </c>
      <c r="G236" s="55"/>
      <c r="H236" s="55"/>
      <c r="I236" s="55"/>
      <c r="J236" s="55"/>
      <c r="K236" s="55"/>
      <c r="L236" s="55"/>
      <c r="M236" s="55"/>
      <c r="N236" s="55"/>
    </row>
    <row r="237" spans="1:14" ht="15.75" thickBot="1">
      <c r="A237" s="1"/>
      <c r="B237" s="19" t="s">
        <v>14</v>
      </c>
      <c r="C237" s="56"/>
      <c r="D237" s="56"/>
      <c r="E237" s="20"/>
      <c r="F237" s="19" t="s">
        <v>14</v>
      </c>
      <c r="G237" s="56"/>
      <c r="H237" s="56"/>
      <c r="I237" s="56"/>
      <c r="J237" s="56"/>
      <c r="K237" s="56"/>
      <c r="L237" s="56"/>
      <c r="M237" s="56"/>
      <c r="N237" s="56"/>
    </row>
    <row r="238" spans="1:14" ht="15">
      <c r="A238" s="1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</row>
    <row r="239" spans="1:14" ht="15.75" thickBot="1">
      <c r="A239" s="1"/>
      <c r="B239" s="21" t="s">
        <v>15</v>
      </c>
      <c r="C239" s="7"/>
      <c r="D239" s="7"/>
      <c r="E239" s="7"/>
      <c r="F239" s="22">
        <v>1</v>
      </c>
      <c r="G239" s="22">
        <v>2</v>
      </c>
      <c r="H239" s="22">
        <v>3</v>
      </c>
      <c r="I239" s="22">
        <v>4</v>
      </c>
      <c r="J239" s="22">
        <v>5</v>
      </c>
      <c r="K239" s="57" t="s">
        <v>16</v>
      </c>
      <c r="L239" s="57"/>
      <c r="M239" s="22" t="s">
        <v>17</v>
      </c>
      <c r="N239" s="22" t="s">
        <v>18</v>
      </c>
    </row>
    <row r="240" spans="1:14" ht="15.75" thickBot="1">
      <c r="A240" s="1"/>
      <c r="B240" s="23" t="s">
        <v>19</v>
      </c>
      <c r="C240" s="50" t="str">
        <f>IF(C233&gt;"",C233&amp;" - "&amp;G233,"")</f>
        <v>Auvinen Jari - Hollmen Hannu</v>
      </c>
      <c r="D240" s="50"/>
      <c r="E240" s="24"/>
      <c r="F240" s="25">
        <v>1</v>
      </c>
      <c r="G240" s="25">
        <v>3</v>
      </c>
      <c r="H240" s="25"/>
      <c r="I240" s="25"/>
      <c r="J240" s="26"/>
      <c r="K240" s="27">
        <f>IF(ISBLANK(F240),"",COUNTIF(F240:J240,"&gt;=0"))</f>
        <v>2</v>
      </c>
      <c r="L240" s="28">
        <f>IF(ISBLANK(F240),"",IF(LEFT(F240)="-",1,0)+IF(LEFT(G240)="-",1,0)+IF(LEFT(H240)="-",1,0)+IF(LEFT(I240)="-",1,0)+IF(LEFT(J240)="-",1,0))</f>
        <v>0</v>
      </c>
      <c r="M240" s="29">
        <f aca="true" t="shared" si="9" ref="M240:N244">IF(K240=2,1,"")</f>
        <v>1</v>
      </c>
      <c r="N240" s="28">
        <f t="shared" si="9"/>
      </c>
    </row>
    <row r="241" spans="1:14" ht="15.75" thickBot="1">
      <c r="A241" s="1"/>
      <c r="B241" s="23" t="s">
        <v>20</v>
      </c>
      <c r="C241" s="50" t="str">
        <f>IF(C234&gt;"",C234&amp;" - "&amp;G234,"")</f>
        <v>Savolainen Jorma - Kumpuvuori Jukka</v>
      </c>
      <c r="D241" s="50"/>
      <c r="E241" s="24"/>
      <c r="F241" s="25">
        <v>-7</v>
      </c>
      <c r="G241" s="25">
        <v>-8</v>
      </c>
      <c r="H241" s="25"/>
      <c r="I241" s="25"/>
      <c r="J241" s="30"/>
      <c r="K241" s="31">
        <f>IF(ISBLANK(F241),"",COUNTIF(F241:J241,"&gt;=0"))</f>
        <v>0</v>
      </c>
      <c r="L241" s="32">
        <f>IF(ISBLANK(F241),"",IF(LEFT(F241)="-",1,0)+IF(LEFT(G241)="-",1,0)+IF(LEFT(H241)="-",1,0)+IF(LEFT(I241)="-",1,0)+IF(LEFT(J241)="-",1,0))</f>
        <v>2</v>
      </c>
      <c r="M241" s="29">
        <f t="shared" si="9"/>
      </c>
      <c r="N241" s="28">
        <f t="shared" si="9"/>
        <v>1</v>
      </c>
    </row>
    <row r="242" spans="1:14" ht="15.75" thickBot="1">
      <c r="A242" s="1"/>
      <c r="B242" s="33" t="s">
        <v>21</v>
      </c>
      <c r="C242" s="24">
        <f>IF(C236&gt;"",C236&amp;" / "&amp;C237,"")</f>
      </c>
      <c r="D242" s="24">
        <f>IF(G236&gt;"",G236&amp;" / "&amp;G237,"")</f>
      </c>
      <c r="E242" s="34"/>
      <c r="F242" s="25">
        <v>6</v>
      </c>
      <c r="G242" s="25">
        <v>-3</v>
      </c>
      <c r="H242" s="25">
        <v>10</v>
      </c>
      <c r="I242" s="25"/>
      <c r="J242" s="30"/>
      <c r="K242" s="31">
        <f>IF(ISBLANK(F242),"",COUNTIF(F242:J242,"&gt;=0"))</f>
        <v>2</v>
      </c>
      <c r="L242" s="32">
        <f>IF(ISBLANK(F242),"",IF(LEFT(F242)="-",1,0)+IF(LEFT(G242)="-",1,0)+IF(LEFT(H242)="-",1,0)+IF(LEFT(I242)="-",1,0)+IF(LEFT(J242)="-",1,0))</f>
        <v>1</v>
      </c>
      <c r="M242" s="29">
        <f t="shared" si="9"/>
        <v>1</v>
      </c>
      <c r="N242" s="28">
        <f t="shared" si="9"/>
      </c>
    </row>
    <row r="243" spans="1:14" ht="15.75" thickBot="1">
      <c r="A243" s="1"/>
      <c r="B243" s="23" t="s">
        <v>22</v>
      </c>
      <c r="C243" s="50" t="str">
        <f>IF(C233&gt;"",C233&amp;" - "&amp;G234,"")</f>
        <v>Auvinen Jari - Kumpuvuori Jukka</v>
      </c>
      <c r="D243" s="50"/>
      <c r="E243" s="24"/>
      <c r="F243" s="25">
        <v>-5</v>
      </c>
      <c r="G243" s="25">
        <v>3</v>
      </c>
      <c r="H243" s="25">
        <v>-10</v>
      </c>
      <c r="I243" s="25"/>
      <c r="J243" s="30"/>
      <c r="K243" s="31">
        <f>IF(ISBLANK(F243),"",COUNTIF(F243:J243,"&gt;=0"))</f>
        <v>1</v>
      </c>
      <c r="L243" s="32">
        <f>IF(ISBLANK(F243),"",IF(LEFT(F243)="-",1,0)+IF(LEFT(G243)="-",1,0)+IF(LEFT(H243)="-",1,0)+IF(LEFT(I243)="-",1,0)+IF(LEFT(J243)="-",1,0))</f>
        <v>2</v>
      </c>
      <c r="M243" s="29">
        <f t="shared" si="9"/>
      </c>
      <c r="N243" s="28">
        <f t="shared" si="9"/>
        <v>1</v>
      </c>
    </row>
    <row r="244" spans="1:14" ht="15.75" thickBot="1">
      <c r="A244" s="1"/>
      <c r="B244" s="23" t="s">
        <v>23</v>
      </c>
      <c r="C244" s="50" t="str">
        <f>IF(C234&gt;"",C234&amp;" - "&amp;G233,"")</f>
        <v>Savolainen Jorma - Hollmen Hannu</v>
      </c>
      <c r="D244" s="50"/>
      <c r="E244" s="24"/>
      <c r="F244" s="25">
        <v>1</v>
      </c>
      <c r="G244" s="25">
        <v>-8</v>
      </c>
      <c r="H244" s="25">
        <v>6</v>
      </c>
      <c r="I244" s="25"/>
      <c r="J244" s="30"/>
      <c r="K244" s="35">
        <f>IF(ISBLANK(F244),"",COUNTIF(F244:J244,"&gt;=0"))</f>
        <v>2</v>
      </c>
      <c r="L244" s="36">
        <f>IF(ISBLANK(F244),"",IF(LEFT(F244)="-",1,0)+IF(LEFT(G244)="-",1,0)+IF(LEFT(H244)="-",1,0)+IF(LEFT(I244)="-",1,0)+IF(LEFT(J244)="-",1,0))</f>
        <v>1</v>
      </c>
      <c r="M244" s="29">
        <f t="shared" si="9"/>
        <v>1</v>
      </c>
      <c r="N244" s="28">
        <f t="shared" si="9"/>
      </c>
    </row>
    <row r="245" spans="1:14" ht="19.5" thickBot="1">
      <c r="A245" s="1"/>
      <c r="B245" s="37"/>
      <c r="C245" s="37"/>
      <c r="D245" s="37"/>
      <c r="E245" s="37"/>
      <c r="F245" s="38"/>
      <c r="G245" s="38"/>
      <c r="H245" s="39"/>
      <c r="I245" s="51" t="s">
        <v>24</v>
      </c>
      <c r="J245" s="51"/>
      <c r="K245" s="40">
        <f>COUNTIF(K240:K244,"=3")</f>
        <v>0</v>
      </c>
      <c r="L245" s="41">
        <f>COUNTIF(L240:L244,"=3")</f>
        <v>0</v>
      </c>
      <c r="M245" s="42">
        <f>SUM(M240:M244)</f>
        <v>3</v>
      </c>
      <c r="N245" s="43">
        <f>SUM(N240:N244)</f>
        <v>2</v>
      </c>
    </row>
    <row r="246" spans="1:14" ht="15">
      <c r="A246" s="1"/>
      <c r="B246" s="44" t="s">
        <v>25</v>
      </c>
      <c r="C246" s="37"/>
      <c r="D246" s="37"/>
      <c r="E246" s="37"/>
      <c r="F246" s="37"/>
      <c r="G246" s="37"/>
      <c r="H246" s="37"/>
      <c r="I246" s="37"/>
      <c r="J246" s="37"/>
      <c r="K246" s="7"/>
      <c r="L246" s="7"/>
      <c r="M246" s="7"/>
      <c r="N246" s="7"/>
    </row>
    <row r="247" spans="1:14" ht="15">
      <c r="A247" s="1"/>
      <c r="B247" s="45" t="s">
        <v>26</v>
      </c>
      <c r="C247" s="46"/>
      <c r="D247" s="45" t="s">
        <v>27</v>
      </c>
      <c r="E247" s="46"/>
      <c r="F247" s="45" t="s">
        <v>28</v>
      </c>
      <c r="G247" s="45"/>
      <c r="H247" s="44"/>
      <c r="J247" s="52" t="s">
        <v>29</v>
      </c>
      <c r="K247" s="52"/>
      <c r="L247" s="52"/>
      <c r="M247" s="52"/>
      <c r="N247" s="52"/>
    </row>
    <row r="248" spans="1:14" ht="21.75" thickBot="1">
      <c r="A248" s="1"/>
      <c r="B248" s="53"/>
      <c r="C248" s="53"/>
      <c r="D248" s="53"/>
      <c r="E248" s="47"/>
      <c r="F248" s="53"/>
      <c r="G248" s="53"/>
      <c r="H248" s="53"/>
      <c r="I248" s="53"/>
      <c r="J248" s="54">
        <f>IF(M245=3,C232,IF(N245=3,G232,""))</f>
        <v>0</v>
      </c>
      <c r="K248" s="54"/>
      <c r="L248" s="54"/>
      <c r="M248" s="54"/>
      <c r="N248" s="54"/>
    </row>
    <row r="249" spans="1:14" ht="15">
      <c r="A249" s="1"/>
      <c r="B249" s="48"/>
      <c r="C249" s="48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</row>
    <row r="251" ht="6.75" customHeight="1"/>
    <row r="252" spans="1:14" ht="15">
      <c r="A252" s="1"/>
      <c r="B252" s="2"/>
      <c r="C252" s="2"/>
      <c r="D252" s="2"/>
      <c r="E252" s="2"/>
      <c r="F252" s="3"/>
      <c r="G252" s="4" t="s">
        <v>0</v>
      </c>
      <c r="H252" s="5"/>
      <c r="I252" s="59" t="s">
        <v>30</v>
      </c>
      <c r="J252" s="59"/>
      <c r="K252" s="59"/>
      <c r="L252" s="59"/>
      <c r="M252" s="59"/>
      <c r="N252" s="59"/>
    </row>
    <row r="253" spans="1:14" ht="15">
      <c r="A253" s="1"/>
      <c r="B253" s="7"/>
      <c r="C253" s="8" t="s">
        <v>1</v>
      </c>
      <c r="D253" s="8"/>
      <c r="E253" s="7"/>
      <c r="F253" s="9"/>
      <c r="G253" s="10" t="s">
        <v>2</v>
      </c>
      <c r="H253" s="11"/>
      <c r="I253" s="59"/>
      <c r="J253" s="59"/>
      <c r="K253" s="59"/>
      <c r="L253" s="59"/>
      <c r="M253" s="59"/>
      <c r="N253" s="59"/>
    </row>
    <row r="254" spans="1:14" ht="15.75">
      <c r="A254" s="1"/>
      <c r="B254" s="7"/>
      <c r="C254" s="12" t="s">
        <v>3</v>
      </c>
      <c r="D254" s="12"/>
      <c r="E254" s="7"/>
      <c r="F254" s="9"/>
      <c r="G254" s="10" t="s">
        <v>4</v>
      </c>
      <c r="H254" s="11"/>
      <c r="I254" s="59"/>
      <c r="J254" s="59"/>
      <c r="K254" s="59"/>
      <c r="L254" s="59"/>
      <c r="M254" s="59"/>
      <c r="N254" s="59"/>
    </row>
    <row r="255" spans="1:14" ht="15.75">
      <c r="A255" s="1"/>
      <c r="B255" s="7"/>
      <c r="C255" s="7" t="s">
        <v>5</v>
      </c>
      <c r="D255" s="12"/>
      <c r="E255" s="7"/>
      <c r="F255" s="9"/>
      <c r="G255" s="10" t="s">
        <v>6</v>
      </c>
      <c r="H255" s="11"/>
      <c r="I255" s="59">
        <v>43225</v>
      </c>
      <c r="J255" s="59"/>
      <c r="K255" s="59"/>
      <c r="L255" s="59"/>
      <c r="M255" s="59"/>
      <c r="N255" s="59"/>
    </row>
    <row r="256" spans="1:14" ht="15.75" thickBot="1">
      <c r="A256" s="1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</row>
    <row r="257" spans="1:14" ht="15">
      <c r="A257" s="1"/>
      <c r="B257" s="13" t="s">
        <v>7</v>
      </c>
      <c r="C257" s="60"/>
      <c r="D257" s="60"/>
      <c r="E257" s="14"/>
      <c r="F257" s="13" t="s">
        <v>8</v>
      </c>
      <c r="G257" s="60"/>
      <c r="H257" s="60"/>
      <c r="I257" s="60"/>
      <c r="J257" s="60"/>
      <c r="K257" s="60"/>
      <c r="L257" s="60"/>
      <c r="M257" s="60"/>
      <c r="N257" s="60"/>
    </row>
    <row r="258" spans="1:14" ht="15">
      <c r="A258" s="1"/>
      <c r="B258" s="15" t="s">
        <v>9</v>
      </c>
      <c r="C258" s="55" t="s">
        <v>54</v>
      </c>
      <c r="D258" s="55"/>
      <c r="E258" s="16"/>
      <c r="F258" s="15" t="s">
        <v>10</v>
      </c>
      <c r="G258" s="55" t="s">
        <v>52</v>
      </c>
      <c r="H258" s="55"/>
      <c r="I258" s="55"/>
      <c r="J258" s="55"/>
      <c r="K258" s="55"/>
      <c r="L258" s="55"/>
      <c r="M258" s="55"/>
      <c r="N258" s="55"/>
    </row>
    <row r="259" spans="1:14" ht="15">
      <c r="A259" s="1"/>
      <c r="B259" s="15" t="s">
        <v>11</v>
      </c>
      <c r="C259" s="55" t="s">
        <v>55</v>
      </c>
      <c r="D259" s="55"/>
      <c r="E259" s="16"/>
      <c r="F259" s="15" t="s">
        <v>12</v>
      </c>
      <c r="G259" s="55" t="s">
        <v>53</v>
      </c>
      <c r="H259" s="55"/>
      <c r="I259" s="55"/>
      <c r="J259" s="55"/>
      <c r="K259" s="55"/>
      <c r="L259" s="55"/>
      <c r="M259" s="55"/>
      <c r="N259" s="55"/>
    </row>
    <row r="260" spans="1:14" ht="15">
      <c r="A260" s="1"/>
      <c r="B260" s="58" t="s">
        <v>13</v>
      </c>
      <c r="C260" s="58"/>
      <c r="D260" s="58"/>
      <c r="E260" s="17"/>
      <c r="F260" s="58" t="s">
        <v>13</v>
      </c>
      <c r="G260" s="58"/>
      <c r="H260" s="58"/>
      <c r="I260" s="58"/>
      <c r="J260" s="58"/>
      <c r="K260" s="58"/>
      <c r="L260" s="58"/>
      <c r="M260" s="58"/>
      <c r="N260" s="58"/>
    </row>
    <row r="261" spans="1:14" ht="15">
      <c r="A261" s="1"/>
      <c r="B261" s="18" t="s">
        <v>14</v>
      </c>
      <c r="C261" s="55"/>
      <c r="D261" s="55"/>
      <c r="E261" s="16"/>
      <c r="F261" s="18" t="s">
        <v>14</v>
      </c>
      <c r="G261" s="55"/>
      <c r="H261" s="55"/>
      <c r="I261" s="55"/>
      <c r="J261" s="55"/>
      <c r="K261" s="55"/>
      <c r="L261" s="55"/>
      <c r="M261" s="55"/>
      <c r="N261" s="55"/>
    </row>
    <row r="262" spans="1:14" ht="15.75" thickBot="1">
      <c r="A262" s="1"/>
      <c r="B262" s="19" t="s">
        <v>14</v>
      </c>
      <c r="C262" s="56"/>
      <c r="D262" s="56"/>
      <c r="E262" s="20"/>
      <c r="F262" s="19" t="s">
        <v>14</v>
      </c>
      <c r="G262" s="56"/>
      <c r="H262" s="56"/>
      <c r="I262" s="56"/>
      <c r="J262" s="56"/>
      <c r="K262" s="56"/>
      <c r="L262" s="56"/>
      <c r="M262" s="56"/>
      <c r="N262" s="56"/>
    </row>
    <row r="263" spans="1:14" ht="15">
      <c r="A263" s="1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</row>
    <row r="264" spans="1:14" ht="15.75" thickBot="1">
      <c r="A264" s="1"/>
      <c r="B264" s="21" t="s">
        <v>15</v>
      </c>
      <c r="C264" s="7"/>
      <c r="D264" s="7"/>
      <c r="E264" s="7"/>
      <c r="F264" s="22">
        <v>1</v>
      </c>
      <c r="G264" s="22">
        <v>2</v>
      </c>
      <c r="H264" s="22">
        <v>3</v>
      </c>
      <c r="I264" s="22">
        <v>4</v>
      </c>
      <c r="J264" s="22">
        <v>5</v>
      </c>
      <c r="K264" s="57" t="s">
        <v>16</v>
      </c>
      <c r="L264" s="57"/>
      <c r="M264" s="22" t="s">
        <v>17</v>
      </c>
      <c r="N264" s="22" t="s">
        <v>18</v>
      </c>
    </row>
    <row r="265" spans="1:14" ht="15.75" thickBot="1">
      <c r="A265" s="1"/>
      <c r="B265" s="23" t="s">
        <v>19</v>
      </c>
      <c r="C265" s="50" t="str">
        <f>IF(C258&gt;"",C258&amp;" - "&amp;G258,"")</f>
        <v>Kuhmonen Antero - Hollmen Hannu</v>
      </c>
      <c r="D265" s="50"/>
      <c r="E265" s="24"/>
      <c r="F265" s="25">
        <v>3</v>
      </c>
      <c r="G265" s="25">
        <v>7</v>
      </c>
      <c r="H265" s="25"/>
      <c r="I265" s="25"/>
      <c r="J265" s="26"/>
      <c r="K265" s="27">
        <f>IF(ISBLANK(F265),"",COUNTIF(F265:J265,"&gt;=0"))</f>
        <v>2</v>
      </c>
      <c r="L265" s="28">
        <f>IF(ISBLANK(F265),"",IF(LEFT(F265)="-",1,0)+IF(LEFT(G265)="-",1,0)+IF(LEFT(H265)="-",1,0)+IF(LEFT(I265)="-",1,0)+IF(LEFT(J265)="-",1,0))</f>
        <v>0</v>
      </c>
      <c r="M265" s="29">
        <f aca="true" t="shared" si="10" ref="M265:N269">IF(K265=2,1,"")</f>
        <v>1</v>
      </c>
      <c r="N265" s="28">
        <f t="shared" si="10"/>
      </c>
    </row>
    <row r="266" spans="1:14" ht="15.75" thickBot="1">
      <c r="A266" s="1"/>
      <c r="B266" s="23" t="s">
        <v>20</v>
      </c>
      <c r="C266" s="50" t="str">
        <f>IF(C259&gt;"",C259&amp;" - "&amp;G259,"")</f>
        <v>Mikkonen Petri  - Kumpuvuori Jukka</v>
      </c>
      <c r="D266" s="50"/>
      <c r="E266" s="24"/>
      <c r="F266" s="25">
        <v>11</v>
      </c>
      <c r="G266" s="25">
        <v>3</v>
      </c>
      <c r="H266" s="25"/>
      <c r="I266" s="25"/>
      <c r="J266" s="30"/>
      <c r="K266" s="31">
        <f>IF(ISBLANK(F266),"",COUNTIF(F266:J266,"&gt;=0"))</f>
        <v>2</v>
      </c>
      <c r="L266" s="32">
        <f>IF(ISBLANK(F266),"",IF(LEFT(F266)="-",1,0)+IF(LEFT(G266)="-",1,0)+IF(LEFT(H266)="-",1,0)+IF(LEFT(I266)="-",1,0)+IF(LEFT(J266)="-",1,0))</f>
        <v>0</v>
      </c>
      <c r="M266" s="29">
        <f t="shared" si="10"/>
        <v>1</v>
      </c>
      <c r="N266" s="28">
        <f t="shared" si="10"/>
      </c>
    </row>
    <row r="267" spans="1:14" ht="15.75" thickBot="1">
      <c r="A267" s="1"/>
      <c r="B267" s="33" t="s">
        <v>21</v>
      </c>
      <c r="C267" s="24">
        <f>IF(C261&gt;"",C261&amp;" / "&amp;C262,"")</f>
      </c>
      <c r="D267" s="24">
        <f>IF(G261&gt;"",G261&amp;" / "&amp;G262,"")</f>
      </c>
      <c r="E267" s="34"/>
      <c r="F267" s="25">
        <v>5</v>
      </c>
      <c r="G267" s="25">
        <v>4</v>
      </c>
      <c r="H267" s="25"/>
      <c r="I267" s="25"/>
      <c r="J267" s="30"/>
      <c r="K267" s="31">
        <f>IF(ISBLANK(F267),"",COUNTIF(F267:J267,"&gt;=0"))</f>
        <v>2</v>
      </c>
      <c r="L267" s="32">
        <f>IF(ISBLANK(F267),"",IF(LEFT(F267)="-",1,0)+IF(LEFT(G267)="-",1,0)+IF(LEFT(H267)="-",1,0)+IF(LEFT(I267)="-",1,0)+IF(LEFT(J267)="-",1,0))</f>
        <v>0</v>
      </c>
      <c r="M267" s="29">
        <f t="shared" si="10"/>
        <v>1</v>
      </c>
      <c r="N267" s="28">
        <f t="shared" si="10"/>
      </c>
    </row>
    <row r="268" spans="1:14" ht="15.75" thickBot="1">
      <c r="A268" s="1"/>
      <c r="B268" s="23" t="s">
        <v>22</v>
      </c>
      <c r="C268" s="50" t="str">
        <f>IF(C258&gt;"",C258&amp;" - "&amp;G259,"")</f>
        <v>Kuhmonen Antero - Kumpuvuori Jukka</v>
      </c>
      <c r="D268" s="50"/>
      <c r="E268" s="24"/>
      <c r="F268" s="25"/>
      <c r="G268" s="25"/>
      <c r="H268" s="25"/>
      <c r="I268" s="25"/>
      <c r="J268" s="30"/>
      <c r="K268" s="31">
        <f>IF(ISBLANK(F268),"",COUNTIF(F268:J268,"&gt;=0"))</f>
      </c>
      <c r="L268" s="32">
        <f>IF(ISBLANK(F268),"",IF(LEFT(F268)="-",1,0)+IF(LEFT(G268)="-",1,0)+IF(LEFT(H268)="-",1,0)+IF(LEFT(I268)="-",1,0)+IF(LEFT(J268)="-",1,0))</f>
      </c>
      <c r="M268" s="29">
        <f t="shared" si="10"/>
      </c>
      <c r="N268" s="28">
        <f t="shared" si="10"/>
      </c>
    </row>
    <row r="269" spans="1:14" ht="15.75" thickBot="1">
      <c r="A269" s="1"/>
      <c r="B269" s="23" t="s">
        <v>23</v>
      </c>
      <c r="C269" s="50" t="str">
        <f>IF(C259&gt;"",C259&amp;" - "&amp;G258,"")</f>
        <v>Mikkonen Petri  - Hollmen Hannu</v>
      </c>
      <c r="D269" s="50"/>
      <c r="E269" s="24"/>
      <c r="F269" s="25"/>
      <c r="G269" s="25"/>
      <c r="H269" s="25"/>
      <c r="I269" s="25"/>
      <c r="J269" s="30"/>
      <c r="K269" s="35">
        <f>IF(ISBLANK(F269),"",COUNTIF(F269:J269,"&gt;=0"))</f>
      </c>
      <c r="L269" s="36">
        <f>IF(ISBLANK(F269),"",IF(LEFT(F269)="-",1,0)+IF(LEFT(G269)="-",1,0)+IF(LEFT(H269)="-",1,0)+IF(LEFT(I269)="-",1,0)+IF(LEFT(J269)="-",1,0))</f>
      </c>
      <c r="M269" s="29">
        <f t="shared" si="10"/>
      </c>
      <c r="N269" s="28">
        <f t="shared" si="10"/>
      </c>
    </row>
    <row r="270" spans="1:14" ht="19.5" thickBot="1">
      <c r="A270" s="1"/>
      <c r="B270" s="37"/>
      <c r="C270" s="37"/>
      <c r="D270" s="37"/>
      <c r="E270" s="37"/>
      <c r="F270" s="38"/>
      <c r="G270" s="38"/>
      <c r="H270" s="39"/>
      <c r="I270" s="51" t="s">
        <v>24</v>
      </c>
      <c r="J270" s="51"/>
      <c r="K270" s="40">
        <f>COUNTIF(K265:K269,"=3")</f>
        <v>0</v>
      </c>
      <c r="L270" s="41">
        <f>COUNTIF(L265:L269,"=3")</f>
        <v>0</v>
      </c>
      <c r="M270" s="42">
        <f>SUM(M265:M269)</f>
        <v>3</v>
      </c>
      <c r="N270" s="43">
        <f>SUM(N265:N269)</f>
        <v>0</v>
      </c>
    </row>
    <row r="271" spans="1:14" ht="15">
      <c r="A271" s="1"/>
      <c r="B271" s="44" t="s">
        <v>25</v>
      </c>
      <c r="C271" s="37"/>
      <c r="D271" s="37"/>
      <c r="E271" s="37"/>
      <c r="F271" s="37"/>
      <c r="G271" s="37"/>
      <c r="H271" s="37"/>
      <c r="I271" s="37"/>
      <c r="J271" s="37"/>
      <c r="K271" s="7"/>
      <c r="L271" s="7"/>
      <c r="M271" s="7"/>
      <c r="N271" s="7"/>
    </row>
    <row r="272" spans="1:14" ht="15">
      <c r="A272" s="1"/>
      <c r="B272" s="45" t="s">
        <v>26</v>
      </c>
      <c r="C272" s="46"/>
      <c r="D272" s="45" t="s">
        <v>27</v>
      </c>
      <c r="E272" s="46"/>
      <c r="F272" s="45" t="s">
        <v>28</v>
      </c>
      <c r="G272" s="45"/>
      <c r="H272" s="44"/>
      <c r="J272" s="52" t="s">
        <v>29</v>
      </c>
      <c r="K272" s="52"/>
      <c r="L272" s="52"/>
      <c r="M272" s="52"/>
      <c r="N272" s="52"/>
    </row>
    <row r="273" spans="1:14" ht="21.75" thickBot="1">
      <c r="A273" s="1"/>
      <c r="B273" s="53"/>
      <c r="C273" s="53"/>
      <c r="D273" s="53"/>
      <c r="E273" s="47"/>
      <c r="F273" s="53"/>
      <c r="G273" s="53"/>
      <c r="H273" s="53"/>
      <c r="I273" s="53"/>
      <c r="J273" s="54">
        <f>IF(M270=3,C257,IF(N270=3,G257,""))</f>
        <v>0</v>
      </c>
      <c r="K273" s="54"/>
      <c r="L273" s="54"/>
      <c r="M273" s="54"/>
      <c r="N273" s="54"/>
    </row>
    <row r="274" spans="1:14" ht="15">
      <c r="A274" s="1"/>
      <c r="B274" s="48"/>
      <c r="C274" s="48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</row>
    <row r="277" spans="1:14" ht="15">
      <c r="A277" s="1"/>
      <c r="B277" s="2"/>
      <c r="C277" s="2"/>
      <c r="D277" s="2"/>
      <c r="E277" s="2"/>
      <c r="F277" s="3"/>
      <c r="G277" s="4" t="s">
        <v>0</v>
      </c>
      <c r="H277" s="5"/>
      <c r="I277" s="59" t="s">
        <v>30</v>
      </c>
      <c r="J277" s="59"/>
      <c r="K277" s="59"/>
      <c r="L277" s="59"/>
      <c r="M277" s="59"/>
      <c r="N277" s="59"/>
    </row>
    <row r="278" spans="1:14" ht="15">
      <c r="A278" s="1"/>
      <c r="B278" s="7"/>
      <c r="C278" s="8" t="s">
        <v>1</v>
      </c>
      <c r="D278" s="8"/>
      <c r="E278" s="7"/>
      <c r="F278" s="9"/>
      <c r="G278" s="10" t="s">
        <v>2</v>
      </c>
      <c r="H278" s="11"/>
      <c r="I278" s="59"/>
      <c r="J278" s="59"/>
      <c r="K278" s="59"/>
      <c r="L278" s="59"/>
      <c r="M278" s="59"/>
      <c r="N278" s="59"/>
    </row>
    <row r="279" spans="1:14" ht="15.75">
      <c r="A279" s="1"/>
      <c r="B279" s="7"/>
      <c r="C279" s="12" t="s">
        <v>3</v>
      </c>
      <c r="D279" s="12"/>
      <c r="E279" s="7"/>
      <c r="F279" s="9"/>
      <c r="G279" s="10" t="s">
        <v>4</v>
      </c>
      <c r="H279" s="11"/>
      <c r="I279" s="59"/>
      <c r="J279" s="59"/>
      <c r="K279" s="59"/>
      <c r="L279" s="59"/>
      <c r="M279" s="59"/>
      <c r="N279" s="59"/>
    </row>
    <row r="280" spans="1:14" ht="15.75">
      <c r="A280" s="1"/>
      <c r="B280" s="7"/>
      <c r="C280" s="7" t="s">
        <v>5</v>
      </c>
      <c r="D280" s="12"/>
      <c r="E280" s="7"/>
      <c r="F280" s="9"/>
      <c r="G280" s="10" t="s">
        <v>6</v>
      </c>
      <c r="H280" s="11"/>
      <c r="I280" s="59">
        <v>43225</v>
      </c>
      <c r="J280" s="59"/>
      <c r="K280" s="59"/>
      <c r="L280" s="59"/>
      <c r="M280" s="59"/>
      <c r="N280" s="59"/>
    </row>
    <row r="281" spans="1:14" ht="15.75" thickBot="1">
      <c r="A281" s="1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</row>
    <row r="282" spans="1:14" ht="15">
      <c r="A282" s="1"/>
      <c r="B282" s="13" t="s">
        <v>7</v>
      </c>
      <c r="C282" s="60"/>
      <c r="D282" s="60"/>
      <c r="E282" s="14"/>
      <c r="F282" s="13" t="s">
        <v>8</v>
      </c>
      <c r="G282" s="60"/>
      <c r="H282" s="60"/>
      <c r="I282" s="60"/>
      <c r="J282" s="60"/>
      <c r="K282" s="60"/>
      <c r="L282" s="60"/>
      <c r="M282" s="60"/>
      <c r="N282" s="60"/>
    </row>
    <row r="283" spans="1:14" ht="15">
      <c r="A283" s="1"/>
      <c r="B283" s="15" t="s">
        <v>9</v>
      </c>
      <c r="C283" s="55" t="s">
        <v>50</v>
      </c>
      <c r="D283" s="55"/>
      <c r="E283" s="16"/>
      <c r="F283" s="15" t="s">
        <v>10</v>
      </c>
      <c r="G283" s="55" t="s">
        <v>54</v>
      </c>
      <c r="H283" s="55"/>
      <c r="I283" s="55"/>
      <c r="J283" s="55"/>
      <c r="K283" s="55"/>
      <c r="L283" s="55"/>
      <c r="M283" s="55"/>
      <c r="N283" s="55"/>
    </row>
    <row r="284" spans="1:14" ht="15">
      <c r="A284" s="1"/>
      <c r="B284" s="15" t="s">
        <v>11</v>
      </c>
      <c r="C284" s="55" t="s">
        <v>51</v>
      </c>
      <c r="D284" s="55"/>
      <c r="E284" s="16"/>
      <c r="F284" s="15" t="s">
        <v>12</v>
      </c>
      <c r="G284" s="55" t="s">
        <v>56</v>
      </c>
      <c r="H284" s="55"/>
      <c r="I284" s="55"/>
      <c r="J284" s="55"/>
      <c r="K284" s="55"/>
      <c r="L284" s="55"/>
      <c r="M284" s="55"/>
      <c r="N284" s="55"/>
    </row>
    <row r="285" spans="1:14" ht="15">
      <c r="A285" s="1"/>
      <c r="B285" s="58" t="s">
        <v>13</v>
      </c>
      <c r="C285" s="58"/>
      <c r="D285" s="58"/>
      <c r="E285" s="17"/>
      <c r="F285" s="58" t="s">
        <v>13</v>
      </c>
      <c r="G285" s="58"/>
      <c r="H285" s="58"/>
      <c r="I285" s="58"/>
      <c r="J285" s="58"/>
      <c r="K285" s="58"/>
      <c r="L285" s="58"/>
      <c r="M285" s="58"/>
      <c r="N285" s="58"/>
    </row>
    <row r="286" spans="1:14" ht="15">
      <c r="A286" s="1"/>
      <c r="B286" s="18" t="s">
        <v>14</v>
      </c>
      <c r="C286" s="55"/>
      <c r="D286" s="55"/>
      <c r="E286" s="16"/>
      <c r="F286" s="18" t="s">
        <v>14</v>
      </c>
      <c r="G286" s="55"/>
      <c r="H286" s="55"/>
      <c r="I286" s="55"/>
      <c r="J286" s="55"/>
      <c r="K286" s="55"/>
      <c r="L286" s="55"/>
      <c r="M286" s="55"/>
      <c r="N286" s="55"/>
    </row>
    <row r="287" spans="1:14" ht="15.75" thickBot="1">
      <c r="A287" s="1"/>
      <c r="B287" s="19" t="s">
        <v>14</v>
      </c>
      <c r="C287" s="56"/>
      <c r="D287" s="56"/>
      <c r="E287" s="20"/>
      <c r="F287" s="19" t="s">
        <v>14</v>
      </c>
      <c r="G287" s="56"/>
      <c r="H287" s="56"/>
      <c r="I287" s="56"/>
      <c r="J287" s="56"/>
      <c r="K287" s="56"/>
      <c r="L287" s="56"/>
      <c r="M287" s="56"/>
      <c r="N287" s="56"/>
    </row>
    <row r="288" spans="1:14" ht="15">
      <c r="A288" s="1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</row>
    <row r="289" spans="1:14" ht="15.75" thickBot="1">
      <c r="A289" s="1"/>
      <c r="B289" s="21" t="s">
        <v>15</v>
      </c>
      <c r="C289" s="7"/>
      <c r="D289" s="7"/>
      <c r="E289" s="7"/>
      <c r="F289" s="22">
        <v>1</v>
      </c>
      <c r="G289" s="22">
        <v>2</v>
      </c>
      <c r="H289" s="22">
        <v>3</v>
      </c>
      <c r="I289" s="22">
        <v>4</v>
      </c>
      <c r="J289" s="22">
        <v>5</v>
      </c>
      <c r="K289" s="57" t="s">
        <v>16</v>
      </c>
      <c r="L289" s="57"/>
      <c r="M289" s="22" t="s">
        <v>17</v>
      </c>
      <c r="N289" s="22" t="s">
        <v>18</v>
      </c>
    </row>
    <row r="290" spans="1:14" ht="15.75" thickBot="1">
      <c r="A290" s="1"/>
      <c r="B290" s="23" t="s">
        <v>19</v>
      </c>
      <c r="C290" s="50" t="str">
        <f>IF(C283&gt;"",C283&amp;" - "&amp;G283,"")</f>
        <v>Auvinen Jari - Kuhmonen Antero</v>
      </c>
      <c r="D290" s="50"/>
      <c r="E290" s="24"/>
      <c r="F290" s="25">
        <v>10</v>
      </c>
      <c r="G290" s="25">
        <v>-8</v>
      </c>
      <c r="H290" s="25">
        <v>9</v>
      </c>
      <c r="I290" s="25"/>
      <c r="J290" s="26"/>
      <c r="K290" s="27">
        <f>IF(ISBLANK(F290),"",COUNTIF(F290:J290,"&gt;=0"))</f>
        <v>2</v>
      </c>
      <c r="L290" s="28">
        <f>IF(ISBLANK(F290),"",IF(LEFT(F290)="-",1,0)+IF(LEFT(G290)="-",1,0)+IF(LEFT(H290)="-",1,0)+IF(LEFT(I290)="-",1,0)+IF(LEFT(J290)="-",1,0))</f>
        <v>1</v>
      </c>
      <c r="M290" s="29">
        <f aca="true" t="shared" si="11" ref="M290:N294">IF(K290=2,1,"")</f>
        <v>1</v>
      </c>
      <c r="N290" s="28">
        <f t="shared" si="11"/>
      </c>
    </row>
    <row r="291" spans="1:14" ht="15.75" thickBot="1">
      <c r="A291" s="1"/>
      <c r="B291" s="23" t="s">
        <v>20</v>
      </c>
      <c r="C291" s="50" t="str">
        <f>IF(C284&gt;"",C284&amp;" - "&amp;G284,"")</f>
        <v>Savolainen Jorma - Mikkonen Petri</v>
      </c>
      <c r="D291" s="50"/>
      <c r="E291" s="24"/>
      <c r="F291" s="25">
        <v>-8</v>
      </c>
      <c r="G291" s="25">
        <v>9</v>
      </c>
      <c r="H291" s="25">
        <v>12</v>
      </c>
      <c r="I291" s="25"/>
      <c r="J291" s="30"/>
      <c r="K291" s="31">
        <f>IF(ISBLANK(F291),"",COUNTIF(F291:J291,"&gt;=0"))</f>
        <v>2</v>
      </c>
      <c r="L291" s="32">
        <f>IF(ISBLANK(F291),"",IF(LEFT(F291)="-",1,0)+IF(LEFT(G291)="-",1,0)+IF(LEFT(H291)="-",1,0)+IF(LEFT(I291)="-",1,0)+IF(LEFT(J291)="-",1,0))</f>
        <v>1</v>
      </c>
      <c r="M291" s="29">
        <f t="shared" si="11"/>
        <v>1</v>
      </c>
      <c r="N291" s="28">
        <f t="shared" si="11"/>
      </c>
    </row>
    <row r="292" spans="1:14" ht="15.75" thickBot="1">
      <c r="A292" s="1"/>
      <c r="B292" s="33" t="s">
        <v>21</v>
      </c>
      <c r="C292" s="24">
        <f>IF(C286&gt;"",C286&amp;" / "&amp;C287,"")</f>
      </c>
      <c r="D292" s="24">
        <f>IF(G286&gt;"",G286&amp;" / "&amp;G287,"")</f>
      </c>
      <c r="E292" s="34"/>
      <c r="F292" s="25">
        <v>-8</v>
      </c>
      <c r="G292" s="25">
        <v>-5</v>
      </c>
      <c r="H292" s="25"/>
      <c r="I292" s="25"/>
      <c r="J292" s="30"/>
      <c r="K292" s="31">
        <f>IF(ISBLANK(F292),"",COUNTIF(F292:J292,"&gt;=0"))</f>
        <v>0</v>
      </c>
      <c r="L292" s="32">
        <f>IF(ISBLANK(F292),"",IF(LEFT(F292)="-",1,0)+IF(LEFT(G292)="-",1,0)+IF(LEFT(H292)="-",1,0)+IF(LEFT(I292)="-",1,0)+IF(LEFT(J292)="-",1,0))</f>
        <v>2</v>
      </c>
      <c r="M292" s="29">
        <f t="shared" si="11"/>
      </c>
      <c r="N292" s="28">
        <f t="shared" si="11"/>
        <v>1</v>
      </c>
    </row>
    <row r="293" spans="1:14" ht="15.75" thickBot="1">
      <c r="A293" s="1"/>
      <c r="B293" s="23" t="s">
        <v>22</v>
      </c>
      <c r="C293" s="50" t="str">
        <f>IF(C283&gt;"",C283&amp;" - "&amp;G284,"")</f>
        <v>Auvinen Jari - Mikkonen Petri</v>
      </c>
      <c r="D293" s="50"/>
      <c r="E293" s="24"/>
      <c r="F293" s="25">
        <v>-4</v>
      </c>
      <c r="G293" s="25">
        <v>-6</v>
      </c>
      <c r="H293" s="25"/>
      <c r="I293" s="25"/>
      <c r="J293" s="30"/>
      <c r="K293" s="31">
        <f>IF(ISBLANK(F293),"",COUNTIF(F293:J293,"&gt;=0"))</f>
        <v>0</v>
      </c>
      <c r="L293" s="32">
        <f>IF(ISBLANK(F293),"",IF(LEFT(F293)="-",1,0)+IF(LEFT(G293)="-",1,0)+IF(LEFT(H293)="-",1,0)+IF(LEFT(I293)="-",1,0)+IF(LEFT(J293)="-",1,0))</f>
        <v>2</v>
      </c>
      <c r="M293" s="29">
        <f t="shared" si="11"/>
      </c>
      <c r="N293" s="28">
        <f t="shared" si="11"/>
        <v>1</v>
      </c>
    </row>
    <row r="294" spans="1:14" ht="15.75" thickBot="1">
      <c r="A294" s="1"/>
      <c r="B294" s="23" t="s">
        <v>23</v>
      </c>
      <c r="C294" s="50" t="str">
        <f>IF(C284&gt;"",C284&amp;" - "&amp;G283,"")</f>
        <v>Savolainen Jorma - Kuhmonen Antero</v>
      </c>
      <c r="D294" s="50"/>
      <c r="E294" s="24"/>
      <c r="F294" s="25">
        <v>-5</v>
      </c>
      <c r="G294" s="25">
        <v>-9</v>
      </c>
      <c r="H294" s="25"/>
      <c r="I294" s="25"/>
      <c r="J294" s="30"/>
      <c r="K294" s="35">
        <f>IF(ISBLANK(F294),"",COUNTIF(F294:J294,"&gt;=0"))</f>
        <v>0</v>
      </c>
      <c r="L294" s="36">
        <f>IF(ISBLANK(F294),"",IF(LEFT(F294)="-",1,0)+IF(LEFT(G294)="-",1,0)+IF(LEFT(H294)="-",1,0)+IF(LEFT(I294)="-",1,0)+IF(LEFT(J294)="-",1,0))</f>
        <v>2</v>
      </c>
      <c r="M294" s="29">
        <f t="shared" si="11"/>
      </c>
      <c r="N294" s="28">
        <f t="shared" si="11"/>
        <v>1</v>
      </c>
    </row>
    <row r="295" spans="1:14" ht="19.5" thickBot="1">
      <c r="A295" s="1"/>
      <c r="B295" s="37"/>
      <c r="C295" s="37"/>
      <c r="D295" s="37"/>
      <c r="E295" s="37"/>
      <c r="F295" s="38"/>
      <c r="G295" s="38"/>
      <c r="H295" s="39"/>
      <c r="I295" s="51" t="s">
        <v>24</v>
      </c>
      <c r="J295" s="51"/>
      <c r="K295" s="40">
        <f>COUNTIF(K290:K294,"=3")</f>
        <v>0</v>
      </c>
      <c r="L295" s="41">
        <f>COUNTIF(L290:L294,"=3")</f>
        <v>0</v>
      </c>
      <c r="M295" s="42">
        <f>SUM(M290:M294)</f>
        <v>2</v>
      </c>
      <c r="N295" s="43">
        <f>SUM(N290:N294)</f>
        <v>3</v>
      </c>
    </row>
    <row r="296" spans="1:14" ht="15">
      <c r="A296" s="1"/>
      <c r="B296" s="44" t="s">
        <v>25</v>
      </c>
      <c r="C296" s="37"/>
      <c r="D296" s="37"/>
      <c r="E296" s="37"/>
      <c r="F296" s="37"/>
      <c r="G296" s="37"/>
      <c r="H296" s="37"/>
      <c r="I296" s="37"/>
      <c r="J296" s="37"/>
      <c r="K296" s="7"/>
      <c r="L296" s="7"/>
      <c r="M296" s="7"/>
      <c r="N296" s="7"/>
    </row>
    <row r="297" spans="1:14" ht="15">
      <c r="A297" s="1"/>
      <c r="B297" s="45" t="s">
        <v>26</v>
      </c>
      <c r="C297" s="46"/>
      <c r="D297" s="45" t="s">
        <v>27</v>
      </c>
      <c r="E297" s="46"/>
      <c r="F297" s="45" t="s">
        <v>28</v>
      </c>
      <c r="G297" s="45"/>
      <c r="H297" s="44"/>
      <c r="J297" s="52" t="s">
        <v>29</v>
      </c>
      <c r="K297" s="52"/>
      <c r="L297" s="52"/>
      <c r="M297" s="52"/>
      <c r="N297" s="52"/>
    </row>
    <row r="298" spans="1:14" ht="21.75" thickBot="1">
      <c r="A298" s="1"/>
      <c r="B298" s="53"/>
      <c r="C298" s="53"/>
      <c r="D298" s="53"/>
      <c r="E298" s="47"/>
      <c r="F298" s="53"/>
      <c r="G298" s="53"/>
      <c r="H298" s="53"/>
      <c r="I298" s="53"/>
      <c r="J298" s="54">
        <f>IF(M295=3,C282,IF(N295=3,G282,""))</f>
        <v>0</v>
      </c>
      <c r="K298" s="54"/>
      <c r="L298" s="54"/>
      <c r="M298" s="54"/>
      <c r="N298" s="54"/>
    </row>
    <row r="299" spans="1:14" ht="15">
      <c r="A299" s="1"/>
      <c r="B299" s="48"/>
      <c r="C299" s="48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</row>
    <row r="301" ht="6.75" customHeight="1"/>
    <row r="302" spans="1:14" ht="15">
      <c r="A302" s="1"/>
      <c r="B302" s="2"/>
      <c r="C302" s="2"/>
      <c r="D302" s="2"/>
      <c r="E302" s="2"/>
      <c r="F302" s="3"/>
      <c r="G302" s="4" t="s">
        <v>0</v>
      </c>
      <c r="H302" s="5"/>
      <c r="I302" s="59" t="s">
        <v>30</v>
      </c>
      <c r="J302" s="59"/>
      <c r="K302" s="59"/>
      <c r="L302" s="59"/>
      <c r="M302" s="59"/>
      <c r="N302" s="59"/>
    </row>
    <row r="303" spans="1:14" ht="15">
      <c r="A303" s="1"/>
      <c r="B303" s="7"/>
      <c r="C303" s="8" t="s">
        <v>1</v>
      </c>
      <c r="D303" s="8"/>
      <c r="E303" s="7"/>
      <c r="F303" s="9"/>
      <c r="G303" s="10" t="s">
        <v>2</v>
      </c>
      <c r="H303" s="11"/>
      <c r="I303" s="59"/>
      <c r="J303" s="59"/>
      <c r="K303" s="59"/>
      <c r="L303" s="59"/>
      <c r="M303" s="59"/>
      <c r="N303" s="59"/>
    </row>
    <row r="304" spans="1:14" ht="15.75">
      <c r="A304" s="1"/>
      <c r="B304" s="7"/>
      <c r="C304" s="12" t="s">
        <v>3</v>
      </c>
      <c r="D304" s="12"/>
      <c r="E304" s="7"/>
      <c r="F304" s="9"/>
      <c r="G304" s="10" t="s">
        <v>4</v>
      </c>
      <c r="H304" s="11"/>
      <c r="I304" s="59" t="s">
        <v>57</v>
      </c>
      <c r="J304" s="59"/>
      <c r="K304" s="59"/>
      <c r="L304" s="59"/>
      <c r="M304" s="59"/>
      <c r="N304" s="59"/>
    </row>
    <row r="305" spans="1:14" ht="15.75">
      <c r="A305" s="1"/>
      <c r="B305" s="7"/>
      <c r="C305" s="7" t="s">
        <v>5</v>
      </c>
      <c r="D305" s="12"/>
      <c r="E305" s="7"/>
      <c r="F305" s="9"/>
      <c r="G305" s="10" t="s">
        <v>6</v>
      </c>
      <c r="H305" s="11"/>
      <c r="I305" s="59">
        <v>43225</v>
      </c>
      <c r="J305" s="59"/>
      <c r="K305" s="59"/>
      <c r="L305" s="59"/>
      <c r="M305" s="59"/>
      <c r="N305" s="59"/>
    </row>
    <row r="306" spans="1:14" ht="15.75" thickBot="1">
      <c r="A306" s="1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</row>
    <row r="307" spans="1:14" ht="15">
      <c r="A307" s="1"/>
      <c r="B307" s="13" t="s">
        <v>7</v>
      </c>
      <c r="C307" s="60"/>
      <c r="D307" s="60"/>
      <c r="E307" s="14"/>
      <c r="F307" s="13" t="s">
        <v>8</v>
      </c>
      <c r="G307" s="60"/>
      <c r="H307" s="60"/>
      <c r="I307" s="60"/>
      <c r="J307" s="60"/>
      <c r="K307" s="60"/>
      <c r="L307" s="60"/>
      <c r="M307" s="60"/>
      <c r="N307" s="60"/>
    </row>
    <row r="308" spans="1:14" ht="15">
      <c r="A308" s="1"/>
      <c r="B308" s="15" t="s">
        <v>9</v>
      </c>
      <c r="C308" s="55" t="s">
        <v>31</v>
      </c>
      <c r="D308" s="55"/>
      <c r="E308" s="16"/>
      <c r="F308" s="15" t="s">
        <v>10</v>
      </c>
      <c r="G308" s="55" t="s">
        <v>54</v>
      </c>
      <c r="H308" s="55"/>
      <c r="I308" s="55"/>
      <c r="J308" s="55"/>
      <c r="K308" s="55"/>
      <c r="L308" s="55"/>
      <c r="M308" s="55"/>
      <c r="N308" s="55"/>
    </row>
    <row r="309" spans="1:14" ht="15">
      <c r="A309" s="1"/>
      <c r="B309" s="15" t="s">
        <v>11</v>
      </c>
      <c r="C309" s="55" t="s">
        <v>32</v>
      </c>
      <c r="D309" s="55"/>
      <c r="E309" s="16"/>
      <c r="F309" s="15" t="s">
        <v>12</v>
      </c>
      <c r="G309" s="55" t="s">
        <v>56</v>
      </c>
      <c r="H309" s="55"/>
      <c r="I309" s="55"/>
      <c r="J309" s="55"/>
      <c r="K309" s="55"/>
      <c r="L309" s="55"/>
      <c r="M309" s="55"/>
      <c r="N309" s="55"/>
    </row>
    <row r="310" spans="1:14" ht="15">
      <c r="A310" s="1"/>
      <c r="B310" s="58" t="s">
        <v>13</v>
      </c>
      <c r="C310" s="58"/>
      <c r="D310" s="58"/>
      <c r="E310" s="17"/>
      <c r="F310" s="58" t="s">
        <v>13</v>
      </c>
      <c r="G310" s="58"/>
      <c r="H310" s="58"/>
      <c r="I310" s="58"/>
      <c r="J310" s="58"/>
      <c r="K310" s="58"/>
      <c r="L310" s="58"/>
      <c r="M310" s="58"/>
      <c r="N310" s="58"/>
    </row>
    <row r="311" spans="1:14" ht="15">
      <c r="A311" s="1"/>
      <c r="B311" s="18" t="s">
        <v>14</v>
      </c>
      <c r="C311" s="55"/>
      <c r="D311" s="55"/>
      <c r="E311" s="16"/>
      <c r="F311" s="18" t="s">
        <v>14</v>
      </c>
      <c r="G311" s="55"/>
      <c r="H311" s="55"/>
      <c r="I311" s="55"/>
      <c r="J311" s="55"/>
      <c r="K311" s="55"/>
      <c r="L311" s="55"/>
      <c r="M311" s="55"/>
      <c r="N311" s="55"/>
    </row>
    <row r="312" spans="1:14" ht="15.75" thickBot="1">
      <c r="A312" s="1"/>
      <c r="B312" s="19" t="s">
        <v>14</v>
      </c>
      <c r="C312" s="56"/>
      <c r="D312" s="56"/>
      <c r="E312" s="20"/>
      <c r="F312" s="19" t="s">
        <v>14</v>
      </c>
      <c r="G312" s="56"/>
      <c r="H312" s="56"/>
      <c r="I312" s="56"/>
      <c r="J312" s="56"/>
      <c r="K312" s="56"/>
      <c r="L312" s="56"/>
      <c r="M312" s="56"/>
      <c r="N312" s="56"/>
    </row>
    <row r="313" spans="1:14" ht="15">
      <c r="A313" s="1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</row>
    <row r="314" spans="1:14" ht="15.75" thickBot="1">
      <c r="A314" s="1"/>
      <c r="B314" s="21" t="s">
        <v>15</v>
      </c>
      <c r="C314" s="7"/>
      <c r="D314" s="7"/>
      <c r="E314" s="7"/>
      <c r="F314" s="22">
        <v>1</v>
      </c>
      <c r="G314" s="22">
        <v>2</v>
      </c>
      <c r="H314" s="22">
        <v>3</v>
      </c>
      <c r="I314" s="22">
        <v>4</v>
      </c>
      <c r="J314" s="22">
        <v>5</v>
      </c>
      <c r="K314" s="57" t="s">
        <v>16</v>
      </c>
      <c r="L314" s="57"/>
      <c r="M314" s="22" t="s">
        <v>17</v>
      </c>
      <c r="N314" s="22" t="s">
        <v>18</v>
      </c>
    </row>
    <row r="315" spans="1:14" ht="15.75" thickBot="1">
      <c r="A315" s="1"/>
      <c r="B315" s="23" t="s">
        <v>19</v>
      </c>
      <c r="C315" s="50" t="str">
        <f>IF(C308&gt;"",C308&amp;" - "&amp;G308,"")</f>
        <v>Lallo Ismo - Kuhmonen Antero</v>
      </c>
      <c r="D315" s="50"/>
      <c r="E315" s="24"/>
      <c r="F315" s="25">
        <v>-9</v>
      </c>
      <c r="G315" s="25">
        <v>12</v>
      </c>
      <c r="H315" s="25">
        <v>9</v>
      </c>
      <c r="I315" s="25"/>
      <c r="J315" s="26"/>
      <c r="K315" s="27">
        <f>IF(ISBLANK(F315),"",COUNTIF(F315:J315,"&gt;=0"))</f>
        <v>2</v>
      </c>
      <c r="L315" s="28">
        <f>IF(ISBLANK(F315),"",IF(LEFT(F315)="-",1,0)+IF(LEFT(G315)="-",1,0)+IF(LEFT(H315)="-",1,0)+IF(LEFT(I315)="-",1,0)+IF(LEFT(J315)="-",1,0))</f>
        <v>1</v>
      </c>
      <c r="M315" s="29">
        <f aca="true" t="shared" si="12" ref="M315:N319">IF(K315=2,1,"")</f>
        <v>1</v>
      </c>
      <c r="N315" s="28">
        <f t="shared" si="12"/>
      </c>
    </row>
    <row r="316" spans="1:14" ht="15.75" thickBot="1">
      <c r="A316" s="1"/>
      <c r="B316" s="23" t="s">
        <v>20</v>
      </c>
      <c r="C316" s="50" t="str">
        <f>IF(C309&gt;"",C309&amp;" - "&amp;G309,"")</f>
        <v>Räsänen Pekka - Mikkonen Petri</v>
      </c>
      <c r="D316" s="50"/>
      <c r="E316" s="24"/>
      <c r="F316" s="25">
        <v>-15</v>
      </c>
      <c r="G316" s="25">
        <v>6</v>
      </c>
      <c r="H316" s="25">
        <v>-5</v>
      </c>
      <c r="I316" s="25"/>
      <c r="J316" s="30"/>
      <c r="K316" s="31">
        <f>IF(ISBLANK(F316),"",COUNTIF(F316:J316,"&gt;=0"))</f>
        <v>1</v>
      </c>
      <c r="L316" s="32">
        <f>IF(ISBLANK(F316),"",IF(LEFT(F316)="-",1,0)+IF(LEFT(G316)="-",1,0)+IF(LEFT(H316)="-",1,0)+IF(LEFT(I316)="-",1,0)+IF(LEFT(J316)="-",1,0))</f>
        <v>2</v>
      </c>
      <c r="M316" s="29">
        <f t="shared" si="12"/>
      </c>
      <c r="N316" s="28">
        <f t="shared" si="12"/>
        <v>1</v>
      </c>
    </row>
    <row r="317" spans="1:14" ht="15.75" thickBot="1">
      <c r="A317" s="1"/>
      <c r="B317" s="33" t="s">
        <v>21</v>
      </c>
      <c r="C317" s="24">
        <f>IF(C311&gt;"",C311&amp;" / "&amp;C312,"")</f>
      </c>
      <c r="D317" s="24">
        <f>IF(G311&gt;"",G311&amp;" / "&amp;G312,"")</f>
      </c>
      <c r="E317" s="34"/>
      <c r="F317" s="25">
        <v>8</v>
      </c>
      <c r="G317" s="25">
        <v>6</v>
      </c>
      <c r="H317" s="25"/>
      <c r="I317" s="25"/>
      <c r="J317" s="30"/>
      <c r="K317" s="31">
        <f>IF(ISBLANK(F317),"",COUNTIF(F317:J317,"&gt;=0"))</f>
        <v>2</v>
      </c>
      <c r="L317" s="32">
        <f>IF(ISBLANK(F317),"",IF(LEFT(F317)="-",1,0)+IF(LEFT(G317)="-",1,0)+IF(LEFT(H317)="-",1,0)+IF(LEFT(I317)="-",1,0)+IF(LEFT(J317)="-",1,0))</f>
        <v>0</v>
      </c>
      <c r="M317" s="29">
        <f t="shared" si="12"/>
        <v>1</v>
      </c>
      <c r="N317" s="28">
        <f t="shared" si="12"/>
      </c>
    </row>
    <row r="318" spans="1:14" ht="15.75" thickBot="1">
      <c r="A318" s="1"/>
      <c r="B318" s="23" t="s">
        <v>22</v>
      </c>
      <c r="C318" s="50" t="str">
        <f>IF(C308&gt;"",C308&amp;" - "&amp;G309,"")</f>
        <v>Lallo Ismo - Mikkonen Petri</v>
      </c>
      <c r="D318" s="50"/>
      <c r="E318" s="24"/>
      <c r="F318" s="25">
        <v>2</v>
      </c>
      <c r="G318" s="25">
        <v>6</v>
      </c>
      <c r="H318" s="25"/>
      <c r="I318" s="25"/>
      <c r="J318" s="30"/>
      <c r="K318" s="31">
        <f>IF(ISBLANK(F318),"",COUNTIF(F318:J318,"&gt;=0"))</f>
        <v>2</v>
      </c>
      <c r="L318" s="32">
        <f>IF(ISBLANK(F318),"",IF(LEFT(F318)="-",1,0)+IF(LEFT(G318)="-",1,0)+IF(LEFT(H318)="-",1,0)+IF(LEFT(I318)="-",1,0)+IF(LEFT(J318)="-",1,0))</f>
        <v>0</v>
      </c>
      <c r="M318" s="29">
        <f t="shared" si="12"/>
        <v>1</v>
      </c>
      <c r="N318" s="28">
        <f t="shared" si="12"/>
      </c>
    </row>
    <row r="319" spans="1:14" ht="15.75" thickBot="1">
      <c r="A319" s="1"/>
      <c r="B319" s="23" t="s">
        <v>23</v>
      </c>
      <c r="C319" s="50" t="str">
        <f>IF(C309&gt;"",C309&amp;" - "&amp;G308,"")</f>
        <v>Räsänen Pekka - Kuhmonen Antero</v>
      </c>
      <c r="D319" s="50"/>
      <c r="E319" s="24"/>
      <c r="F319" s="25"/>
      <c r="G319" s="25"/>
      <c r="H319" s="25"/>
      <c r="I319" s="25"/>
      <c r="J319" s="30"/>
      <c r="K319" s="35">
        <f>IF(ISBLANK(F319),"",COUNTIF(F319:J319,"&gt;=0"))</f>
      </c>
      <c r="L319" s="36">
        <f>IF(ISBLANK(F319),"",IF(LEFT(F319)="-",1,0)+IF(LEFT(G319)="-",1,0)+IF(LEFT(H319)="-",1,0)+IF(LEFT(I319)="-",1,0)+IF(LEFT(J319)="-",1,0))</f>
      </c>
      <c r="M319" s="29">
        <f t="shared" si="12"/>
      </c>
      <c r="N319" s="28">
        <f t="shared" si="12"/>
      </c>
    </row>
    <row r="320" spans="1:14" ht="19.5" thickBot="1">
      <c r="A320" s="1"/>
      <c r="B320" s="37"/>
      <c r="C320" s="37"/>
      <c r="D320" s="37"/>
      <c r="E320" s="37"/>
      <c r="F320" s="38"/>
      <c r="G320" s="38"/>
      <c r="H320" s="39"/>
      <c r="I320" s="51" t="s">
        <v>24</v>
      </c>
      <c r="J320" s="51"/>
      <c r="K320" s="40">
        <f>COUNTIF(K315:K319,"=3")</f>
        <v>0</v>
      </c>
      <c r="L320" s="41">
        <f>COUNTIF(L315:L319,"=3")</f>
        <v>0</v>
      </c>
      <c r="M320" s="42">
        <f>SUM(M315:M319)</f>
        <v>3</v>
      </c>
      <c r="N320" s="43">
        <f>SUM(N315:N319)</f>
        <v>1</v>
      </c>
    </row>
    <row r="321" spans="1:14" ht="15">
      <c r="A321" s="1"/>
      <c r="B321" s="44" t="s">
        <v>25</v>
      </c>
      <c r="C321" s="37"/>
      <c r="D321" s="37"/>
      <c r="E321" s="37"/>
      <c r="F321" s="37"/>
      <c r="G321" s="37"/>
      <c r="H321" s="37"/>
      <c r="I321" s="37"/>
      <c r="J321" s="37"/>
      <c r="K321" s="7"/>
      <c r="L321" s="7"/>
      <c r="M321" s="7"/>
      <c r="N321" s="7"/>
    </row>
    <row r="322" spans="1:14" ht="15">
      <c r="A322" s="1"/>
      <c r="B322" s="45" t="s">
        <v>26</v>
      </c>
      <c r="C322" s="46"/>
      <c r="D322" s="45" t="s">
        <v>27</v>
      </c>
      <c r="E322" s="46"/>
      <c r="F322" s="45" t="s">
        <v>28</v>
      </c>
      <c r="G322" s="45"/>
      <c r="H322" s="44"/>
      <c r="J322" s="52" t="s">
        <v>29</v>
      </c>
      <c r="K322" s="52"/>
      <c r="L322" s="52"/>
      <c r="M322" s="52"/>
      <c r="N322" s="52"/>
    </row>
    <row r="323" spans="1:14" ht="21.75" thickBot="1">
      <c r="A323" s="1"/>
      <c r="B323" s="53"/>
      <c r="C323" s="53"/>
      <c r="D323" s="53"/>
      <c r="E323" s="47"/>
      <c r="F323" s="53"/>
      <c r="G323" s="53"/>
      <c r="H323" s="53"/>
      <c r="I323" s="53"/>
      <c r="J323" s="54">
        <f>IF(M320=3,C307,IF(N320=3,G307,""))</f>
        <v>0</v>
      </c>
      <c r="K323" s="54"/>
      <c r="L323" s="54"/>
      <c r="M323" s="54"/>
      <c r="N323" s="54"/>
    </row>
    <row r="324" spans="1:14" ht="15">
      <c r="A324" s="1"/>
      <c r="B324" s="48"/>
      <c r="C324" s="48"/>
      <c r="D324" s="48"/>
      <c r="E324" s="48"/>
      <c r="F324" s="48"/>
      <c r="G324" s="48"/>
      <c r="H324" s="48"/>
      <c r="I324" s="48"/>
      <c r="J324" s="48"/>
      <c r="K324" s="48"/>
      <c r="L324" s="48"/>
      <c r="M324" s="48"/>
      <c r="N324" s="48"/>
    </row>
    <row r="326" ht="6.75" customHeight="1"/>
    <row r="327" spans="1:14" ht="15">
      <c r="A327" s="1"/>
      <c r="B327" s="2"/>
      <c r="C327" s="2"/>
      <c r="D327" s="2"/>
      <c r="E327" s="2"/>
      <c r="F327" s="3"/>
      <c r="G327" s="4" t="s">
        <v>0</v>
      </c>
      <c r="H327" s="5"/>
      <c r="I327" s="59" t="s">
        <v>30</v>
      </c>
      <c r="J327" s="59"/>
      <c r="K327" s="59"/>
      <c r="L327" s="59"/>
      <c r="M327" s="59"/>
      <c r="N327" s="59"/>
    </row>
    <row r="328" spans="1:14" ht="15">
      <c r="A328" s="1"/>
      <c r="B328" s="7"/>
      <c r="C328" s="8" t="s">
        <v>1</v>
      </c>
      <c r="D328" s="8"/>
      <c r="E328" s="7"/>
      <c r="F328" s="9"/>
      <c r="G328" s="10" t="s">
        <v>2</v>
      </c>
      <c r="H328" s="11"/>
      <c r="I328" s="59"/>
      <c r="J328" s="59"/>
      <c r="K328" s="59"/>
      <c r="L328" s="59"/>
      <c r="M328" s="59"/>
      <c r="N328" s="59"/>
    </row>
    <row r="329" spans="1:14" ht="15.75">
      <c r="A329" s="1"/>
      <c r="B329" s="7"/>
      <c r="C329" s="12" t="s">
        <v>3</v>
      </c>
      <c r="D329" s="12"/>
      <c r="E329" s="7"/>
      <c r="F329" s="9"/>
      <c r="G329" s="10" t="s">
        <v>4</v>
      </c>
      <c r="H329" s="11"/>
      <c r="I329" s="59" t="s">
        <v>57</v>
      </c>
      <c r="J329" s="59"/>
      <c r="K329" s="59"/>
      <c r="L329" s="59"/>
      <c r="M329" s="59"/>
      <c r="N329" s="59"/>
    </row>
    <row r="330" spans="1:14" ht="15.75">
      <c r="A330" s="1"/>
      <c r="B330" s="7"/>
      <c r="C330" s="7" t="s">
        <v>5</v>
      </c>
      <c r="D330" s="12"/>
      <c r="E330" s="7"/>
      <c r="F330" s="9"/>
      <c r="G330" s="10" t="s">
        <v>6</v>
      </c>
      <c r="H330" s="11"/>
      <c r="I330" s="59">
        <v>43225</v>
      </c>
      <c r="J330" s="59"/>
      <c r="K330" s="59"/>
      <c r="L330" s="59"/>
      <c r="M330" s="59"/>
      <c r="N330" s="59"/>
    </row>
    <row r="331" spans="1:14" ht="15.75" thickBot="1">
      <c r="A331" s="1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</row>
    <row r="332" spans="1:14" ht="15">
      <c r="A332" s="1"/>
      <c r="B332" s="13" t="s">
        <v>7</v>
      </c>
      <c r="C332" s="60"/>
      <c r="D332" s="60"/>
      <c r="E332" s="14"/>
      <c r="F332" s="13" t="s">
        <v>8</v>
      </c>
      <c r="G332" s="60"/>
      <c r="H332" s="60"/>
      <c r="I332" s="60"/>
      <c r="J332" s="60"/>
      <c r="K332" s="60"/>
      <c r="L332" s="60"/>
      <c r="M332" s="60"/>
      <c r="N332" s="60"/>
    </row>
    <row r="333" spans="1:14" ht="15">
      <c r="A333" s="1"/>
      <c r="B333" s="15" t="s">
        <v>9</v>
      </c>
      <c r="C333" s="55" t="s">
        <v>44</v>
      </c>
      <c r="D333" s="55"/>
      <c r="E333" s="16"/>
      <c r="F333" s="15" t="s">
        <v>10</v>
      </c>
      <c r="G333" s="55" t="s">
        <v>39</v>
      </c>
      <c r="H333" s="55"/>
      <c r="I333" s="55"/>
      <c r="J333" s="55"/>
      <c r="K333" s="55"/>
      <c r="L333" s="55"/>
      <c r="M333" s="55"/>
      <c r="N333" s="55"/>
    </row>
    <row r="334" spans="1:14" ht="15">
      <c r="A334" s="1"/>
      <c r="B334" s="15" t="s">
        <v>11</v>
      </c>
      <c r="C334" s="55" t="s">
        <v>45</v>
      </c>
      <c r="D334" s="55"/>
      <c r="E334" s="16"/>
      <c r="F334" s="15" t="s">
        <v>12</v>
      </c>
      <c r="G334" s="55" t="s">
        <v>38</v>
      </c>
      <c r="H334" s="55"/>
      <c r="I334" s="55"/>
      <c r="J334" s="55"/>
      <c r="K334" s="55"/>
      <c r="L334" s="55"/>
      <c r="M334" s="55"/>
      <c r="N334" s="55"/>
    </row>
    <row r="335" spans="1:14" ht="15">
      <c r="A335" s="1"/>
      <c r="B335" s="58" t="s">
        <v>13</v>
      </c>
      <c r="C335" s="58"/>
      <c r="D335" s="58"/>
      <c r="E335" s="17"/>
      <c r="F335" s="58" t="s">
        <v>13</v>
      </c>
      <c r="G335" s="58"/>
      <c r="H335" s="58"/>
      <c r="I335" s="58"/>
      <c r="J335" s="58"/>
      <c r="K335" s="58"/>
      <c r="L335" s="58"/>
      <c r="M335" s="58"/>
      <c r="N335" s="58"/>
    </row>
    <row r="336" spans="1:14" ht="15">
      <c r="A336" s="1"/>
      <c r="B336" s="18" t="s">
        <v>14</v>
      </c>
      <c r="C336" s="55"/>
      <c r="D336" s="55"/>
      <c r="E336" s="16"/>
      <c r="F336" s="18" t="s">
        <v>14</v>
      </c>
      <c r="G336" s="55"/>
      <c r="H336" s="55"/>
      <c r="I336" s="55"/>
      <c r="J336" s="55"/>
      <c r="K336" s="55"/>
      <c r="L336" s="55"/>
      <c r="M336" s="55"/>
      <c r="N336" s="55"/>
    </row>
    <row r="337" spans="1:14" ht="15.75" thickBot="1">
      <c r="A337" s="1"/>
      <c r="B337" s="19" t="s">
        <v>14</v>
      </c>
      <c r="C337" s="56"/>
      <c r="D337" s="56"/>
      <c r="E337" s="20"/>
      <c r="F337" s="19" t="s">
        <v>14</v>
      </c>
      <c r="G337" s="56"/>
      <c r="H337" s="56"/>
      <c r="I337" s="56"/>
      <c r="J337" s="56"/>
      <c r="K337" s="56"/>
      <c r="L337" s="56"/>
      <c r="M337" s="56"/>
      <c r="N337" s="56"/>
    </row>
    <row r="338" spans="1:14" ht="15">
      <c r="A338" s="1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</row>
    <row r="339" spans="1:14" ht="15.75" thickBot="1">
      <c r="A339" s="1"/>
      <c r="B339" s="21" t="s">
        <v>15</v>
      </c>
      <c r="C339" s="7"/>
      <c r="D339" s="7"/>
      <c r="E339" s="7"/>
      <c r="F339" s="22">
        <v>1</v>
      </c>
      <c r="G339" s="22">
        <v>2</v>
      </c>
      <c r="H339" s="22">
        <v>3</v>
      </c>
      <c r="I339" s="22">
        <v>4</v>
      </c>
      <c r="J339" s="22">
        <v>5</v>
      </c>
      <c r="K339" s="57" t="s">
        <v>16</v>
      </c>
      <c r="L339" s="57"/>
      <c r="M339" s="22" t="s">
        <v>17</v>
      </c>
      <c r="N339" s="22" t="s">
        <v>18</v>
      </c>
    </row>
    <row r="340" spans="1:14" ht="15.75" thickBot="1">
      <c r="A340" s="1"/>
      <c r="B340" s="23" t="s">
        <v>19</v>
      </c>
      <c r="C340" s="50" t="str">
        <f>IF(C333&gt;"",C333&amp;" - "&amp;G333,"")</f>
        <v>Viljamaa Janne - Manner Markku</v>
      </c>
      <c r="D340" s="50"/>
      <c r="E340" s="24"/>
      <c r="F340" s="25">
        <v>7</v>
      </c>
      <c r="G340" s="25">
        <v>6</v>
      </c>
      <c r="H340" s="25"/>
      <c r="I340" s="25"/>
      <c r="J340" s="26"/>
      <c r="K340" s="27">
        <f>IF(ISBLANK(F340),"",COUNTIF(F340:J340,"&gt;=0"))</f>
        <v>2</v>
      </c>
      <c r="L340" s="28">
        <f>IF(ISBLANK(F340),"",IF(LEFT(F340)="-",1,0)+IF(LEFT(G340)="-",1,0)+IF(LEFT(H340)="-",1,0)+IF(LEFT(I340)="-",1,0)+IF(LEFT(J340)="-",1,0))</f>
        <v>0</v>
      </c>
      <c r="M340" s="29">
        <f aca="true" t="shared" si="13" ref="M340:N344">IF(K340=2,1,"")</f>
        <v>1</v>
      </c>
      <c r="N340" s="28">
        <f t="shared" si="13"/>
      </c>
    </row>
    <row r="341" spans="1:14" ht="15.75" thickBot="1">
      <c r="A341" s="1"/>
      <c r="B341" s="23" t="s">
        <v>20</v>
      </c>
      <c r="C341" s="50" t="str">
        <f>IF(C334&gt;"",C334&amp;" - "&amp;G334,"")</f>
        <v>Nuutinen Markku - Nisula Teuvo</v>
      </c>
      <c r="D341" s="50"/>
      <c r="E341" s="24"/>
      <c r="F341" s="25">
        <v>-4</v>
      </c>
      <c r="G341" s="25">
        <v>-9</v>
      </c>
      <c r="H341" s="25"/>
      <c r="I341" s="25"/>
      <c r="J341" s="30"/>
      <c r="K341" s="31">
        <f>IF(ISBLANK(F341),"",COUNTIF(F341:J341,"&gt;=0"))</f>
        <v>0</v>
      </c>
      <c r="L341" s="32">
        <f>IF(ISBLANK(F341),"",IF(LEFT(F341)="-",1,0)+IF(LEFT(G341)="-",1,0)+IF(LEFT(H341)="-",1,0)+IF(LEFT(I341)="-",1,0)+IF(LEFT(J341)="-",1,0))</f>
        <v>2</v>
      </c>
      <c r="M341" s="29">
        <f t="shared" si="13"/>
      </c>
      <c r="N341" s="28">
        <f t="shared" si="13"/>
        <v>1</v>
      </c>
    </row>
    <row r="342" spans="1:14" ht="15.75" thickBot="1">
      <c r="A342" s="1"/>
      <c r="B342" s="33" t="s">
        <v>21</v>
      </c>
      <c r="C342" s="24">
        <f>IF(C336&gt;"",C336&amp;" / "&amp;C337,"")</f>
      </c>
      <c r="D342" s="24">
        <f>IF(G336&gt;"",G336&amp;" / "&amp;G337,"")</f>
      </c>
      <c r="E342" s="34"/>
      <c r="F342" s="25">
        <v>-9</v>
      </c>
      <c r="G342" s="25">
        <v>8</v>
      </c>
      <c r="H342" s="25">
        <v>5</v>
      </c>
      <c r="I342" s="25"/>
      <c r="J342" s="30"/>
      <c r="K342" s="31">
        <f>IF(ISBLANK(F342),"",COUNTIF(F342:J342,"&gt;=0"))</f>
        <v>2</v>
      </c>
      <c r="L342" s="32">
        <f>IF(ISBLANK(F342),"",IF(LEFT(F342)="-",1,0)+IF(LEFT(G342)="-",1,0)+IF(LEFT(H342)="-",1,0)+IF(LEFT(I342)="-",1,0)+IF(LEFT(J342)="-",1,0))</f>
        <v>1</v>
      </c>
      <c r="M342" s="29">
        <f t="shared" si="13"/>
        <v>1</v>
      </c>
      <c r="N342" s="28">
        <f t="shared" si="13"/>
      </c>
    </row>
    <row r="343" spans="1:14" ht="15.75" thickBot="1">
      <c r="A343" s="1"/>
      <c r="B343" s="23" t="s">
        <v>22</v>
      </c>
      <c r="C343" s="50" t="str">
        <f>IF(C333&gt;"",C333&amp;" - "&amp;G334,"")</f>
        <v>Viljamaa Janne - Nisula Teuvo</v>
      </c>
      <c r="D343" s="50"/>
      <c r="E343" s="24"/>
      <c r="F343" s="25">
        <v>-7</v>
      </c>
      <c r="G343" s="25">
        <v>-5</v>
      </c>
      <c r="H343" s="25"/>
      <c r="I343" s="25"/>
      <c r="J343" s="30"/>
      <c r="K343" s="31">
        <f>IF(ISBLANK(F343),"",COUNTIF(F343:J343,"&gt;=0"))</f>
        <v>0</v>
      </c>
      <c r="L343" s="32">
        <f>IF(ISBLANK(F343),"",IF(LEFT(F343)="-",1,0)+IF(LEFT(G343)="-",1,0)+IF(LEFT(H343)="-",1,0)+IF(LEFT(I343)="-",1,0)+IF(LEFT(J343)="-",1,0))</f>
        <v>2</v>
      </c>
      <c r="M343" s="29">
        <f t="shared" si="13"/>
      </c>
      <c r="N343" s="28">
        <f t="shared" si="13"/>
        <v>1</v>
      </c>
    </row>
    <row r="344" spans="1:14" ht="15.75" thickBot="1">
      <c r="A344" s="1"/>
      <c r="B344" s="23" t="s">
        <v>23</v>
      </c>
      <c r="C344" s="50" t="str">
        <f>IF(C334&gt;"",C334&amp;" - "&amp;G333,"")</f>
        <v>Nuutinen Markku - Manner Markku</v>
      </c>
      <c r="D344" s="50"/>
      <c r="E344" s="24"/>
      <c r="F344" s="25">
        <v>-7</v>
      </c>
      <c r="G344" s="25">
        <v>7</v>
      </c>
      <c r="H344" s="25">
        <v>-9</v>
      </c>
      <c r="I344" s="25"/>
      <c r="J344" s="30"/>
      <c r="K344" s="35">
        <f>IF(ISBLANK(F344),"",COUNTIF(F344:J344,"&gt;=0"))</f>
        <v>1</v>
      </c>
      <c r="L344" s="36">
        <f>IF(ISBLANK(F344),"",IF(LEFT(F344)="-",1,0)+IF(LEFT(G344)="-",1,0)+IF(LEFT(H344)="-",1,0)+IF(LEFT(I344)="-",1,0)+IF(LEFT(J344)="-",1,0))</f>
        <v>2</v>
      </c>
      <c r="M344" s="29">
        <f t="shared" si="13"/>
      </c>
      <c r="N344" s="28">
        <f t="shared" si="13"/>
        <v>1</v>
      </c>
    </row>
    <row r="345" spans="1:14" ht="19.5" thickBot="1">
      <c r="A345" s="1"/>
      <c r="B345" s="37"/>
      <c r="C345" s="37"/>
      <c r="D345" s="37"/>
      <c r="E345" s="37"/>
      <c r="F345" s="38"/>
      <c r="G345" s="38"/>
      <c r="H345" s="39"/>
      <c r="I345" s="51" t="s">
        <v>24</v>
      </c>
      <c r="J345" s="51"/>
      <c r="K345" s="40">
        <f>COUNTIF(K340:K344,"=3")</f>
        <v>0</v>
      </c>
      <c r="L345" s="41">
        <f>COUNTIF(L340:L344,"=3")</f>
        <v>0</v>
      </c>
      <c r="M345" s="42">
        <f>SUM(M340:M344)</f>
        <v>2</v>
      </c>
      <c r="N345" s="43">
        <f>SUM(N340:N344)</f>
        <v>3</v>
      </c>
    </row>
    <row r="346" spans="1:14" ht="15">
      <c r="A346" s="1"/>
      <c r="B346" s="44" t="s">
        <v>25</v>
      </c>
      <c r="C346" s="37"/>
      <c r="D346" s="37"/>
      <c r="E346" s="37"/>
      <c r="F346" s="37"/>
      <c r="G346" s="37"/>
      <c r="H346" s="37"/>
      <c r="I346" s="37"/>
      <c r="J346" s="37"/>
      <c r="K346" s="7"/>
      <c r="L346" s="7"/>
      <c r="M346" s="7"/>
      <c r="N346" s="7"/>
    </row>
    <row r="347" spans="1:14" ht="15">
      <c r="A347" s="1"/>
      <c r="B347" s="45" t="s">
        <v>26</v>
      </c>
      <c r="C347" s="46"/>
      <c r="D347" s="45" t="s">
        <v>27</v>
      </c>
      <c r="E347" s="46"/>
      <c r="F347" s="45" t="s">
        <v>28</v>
      </c>
      <c r="G347" s="45"/>
      <c r="H347" s="44"/>
      <c r="J347" s="52" t="s">
        <v>29</v>
      </c>
      <c r="K347" s="52"/>
      <c r="L347" s="52"/>
      <c r="M347" s="52"/>
      <c r="N347" s="52"/>
    </row>
    <row r="348" spans="1:14" ht="21.75" thickBot="1">
      <c r="A348" s="1"/>
      <c r="B348" s="53"/>
      <c r="C348" s="53"/>
      <c r="D348" s="53"/>
      <c r="E348" s="47"/>
      <c r="F348" s="53"/>
      <c r="G348" s="53"/>
      <c r="H348" s="53"/>
      <c r="I348" s="53"/>
      <c r="J348" s="54">
        <f>IF(M345=3,C332,IF(N345=3,G332,""))</f>
        <v>0</v>
      </c>
      <c r="K348" s="54"/>
      <c r="L348" s="54"/>
      <c r="M348" s="54"/>
      <c r="N348" s="54"/>
    </row>
    <row r="349" spans="1:14" ht="15">
      <c r="A349" s="1"/>
      <c r="B349" s="48"/>
      <c r="C349" s="48"/>
      <c r="D349" s="48"/>
      <c r="E349" s="48"/>
      <c r="F349" s="48"/>
      <c r="G349" s="48"/>
      <c r="H349" s="48"/>
      <c r="I349" s="48"/>
      <c r="J349" s="48"/>
      <c r="K349" s="48"/>
      <c r="L349" s="48"/>
      <c r="M349" s="48"/>
      <c r="N349" s="48"/>
    </row>
    <row r="352" spans="1:14" ht="15">
      <c r="A352" s="1"/>
      <c r="B352" s="2"/>
      <c r="C352" s="2"/>
      <c r="D352" s="2"/>
      <c r="E352" s="2"/>
      <c r="F352" s="3"/>
      <c r="G352" s="4" t="s">
        <v>0</v>
      </c>
      <c r="H352" s="5"/>
      <c r="I352" s="59" t="s">
        <v>30</v>
      </c>
      <c r="J352" s="59"/>
      <c r="K352" s="59"/>
      <c r="L352" s="59"/>
      <c r="M352" s="59"/>
      <c r="N352" s="59"/>
    </row>
    <row r="353" spans="1:14" ht="15">
      <c r="A353" s="1"/>
      <c r="B353" s="7"/>
      <c r="C353" s="8" t="s">
        <v>1</v>
      </c>
      <c r="D353" s="8"/>
      <c r="E353" s="7"/>
      <c r="F353" s="9"/>
      <c r="G353" s="10" t="s">
        <v>2</v>
      </c>
      <c r="H353" s="11"/>
      <c r="I353" s="59"/>
      <c r="J353" s="59"/>
      <c r="K353" s="59"/>
      <c r="L353" s="59"/>
      <c r="M353" s="59"/>
      <c r="N353" s="59"/>
    </row>
    <row r="354" spans="1:14" ht="15.75">
      <c r="A354" s="1"/>
      <c r="B354" s="7"/>
      <c r="C354" s="12" t="s">
        <v>3</v>
      </c>
      <c r="D354" s="12"/>
      <c r="E354" s="7"/>
      <c r="F354" s="9"/>
      <c r="G354" s="10" t="s">
        <v>4</v>
      </c>
      <c r="H354" s="11"/>
      <c r="I354" s="59" t="s">
        <v>58</v>
      </c>
      <c r="J354" s="59"/>
      <c r="K354" s="59"/>
      <c r="L354" s="59"/>
      <c r="M354" s="59"/>
      <c r="N354" s="59"/>
    </row>
    <row r="355" spans="1:14" ht="15.75">
      <c r="A355" s="1"/>
      <c r="B355" s="7"/>
      <c r="C355" s="7" t="s">
        <v>5</v>
      </c>
      <c r="D355" s="12"/>
      <c r="E355" s="7"/>
      <c r="F355" s="9"/>
      <c r="G355" s="10" t="s">
        <v>6</v>
      </c>
      <c r="H355" s="11"/>
      <c r="I355" s="59">
        <v>43225</v>
      </c>
      <c r="J355" s="59"/>
      <c r="K355" s="59"/>
      <c r="L355" s="59"/>
      <c r="M355" s="59"/>
      <c r="N355" s="59"/>
    </row>
    <row r="356" spans="1:14" ht="15.75" thickBot="1">
      <c r="A356" s="1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</row>
    <row r="357" spans="1:14" ht="15">
      <c r="A357" s="1"/>
      <c r="B357" s="13" t="s">
        <v>7</v>
      </c>
      <c r="C357" s="60"/>
      <c r="D357" s="60"/>
      <c r="E357" s="14"/>
      <c r="F357" s="13" t="s">
        <v>8</v>
      </c>
      <c r="G357" s="60"/>
      <c r="H357" s="60"/>
      <c r="I357" s="60"/>
      <c r="J357" s="60"/>
      <c r="K357" s="60"/>
      <c r="L357" s="60"/>
      <c r="M357" s="60"/>
      <c r="N357" s="60"/>
    </row>
    <row r="358" spans="1:14" ht="15">
      <c r="A358" s="1"/>
      <c r="B358" s="15" t="s">
        <v>9</v>
      </c>
      <c r="C358" s="55" t="s">
        <v>38</v>
      </c>
      <c r="D358" s="55"/>
      <c r="E358" s="16"/>
      <c r="F358" s="15" t="s">
        <v>10</v>
      </c>
      <c r="G358" s="55" t="s">
        <v>32</v>
      </c>
      <c r="H358" s="55"/>
      <c r="I358" s="55"/>
      <c r="J358" s="55"/>
      <c r="K358" s="55"/>
      <c r="L358" s="55"/>
      <c r="M358" s="55"/>
      <c r="N358" s="55"/>
    </row>
    <row r="359" spans="1:14" ht="15">
      <c r="A359" s="1"/>
      <c r="B359" s="15" t="s">
        <v>11</v>
      </c>
      <c r="C359" s="55" t="s">
        <v>39</v>
      </c>
      <c r="D359" s="55"/>
      <c r="E359" s="16"/>
      <c r="F359" s="15" t="s">
        <v>12</v>
      </c>
      <c r="G359" s="55" t="s">
        <v>31</v>
      </c>
      <c r="H359" s="55"/>
      <c r="I359" s="55"/>
      <c r="J359" s="55"/>
      <c r="K359" s="55"/>
      <c r="L359" s="55"/>
      <c r="M359" s="55"/>
      <c r="N359" s="55"/>
    </row>
    <row r="360" spans="1:14" ht="15">
      <c r="A360" s="1"/>
      <c r="B360" s="58" t="s">
        <v>13</v>
      </c>
      <c r="C360" s="58"/>
      <c r="D360" s="58"/>
      <c r="E360" s="17"/>
      <c r="F360" s="58" t="s">
        <v>13</v>
      </c>
      <c r="G360" s="58"/>
      <c r="H360" s="58"/>
      <c r="I360" s="58"/>
      <c r="J360" s="58"/>
      <c r="K360" s="58"/>
      <c r="L360" s="58"/>
      <c r="M360" s="58"/>
      <c r="N360" s="58"/>
    </row>
    <row r="361" spans="1:14" ht="15">
      <c r="A361" s="1"/>
      <c r="B361" s="18" t="s">
        <v>14</v>
      </c>
      <c r="C361" s="55"/>
      <c r="D361" s="55"/>
      <c r="E361" s="16"/>
      <c r="F361" s="18" t="s">
        <v>14</v>
      </c>
      <c r="G361" s="55"/>
      <c r="H361" s="55"/>
      <c r="I361" s="55"/>
      <c r="J361" s="55"/>
      <c r="K361" s="55"/>
      <c r="L361" s="55"/>
      <c r="M361" s="55"/>
      <c r="N361" s="55"/>
    </row>
    <row r="362" spans="1:14" ht="15.75" thickBot="1">
      <c r="A362" s="1"/>
      <c r="B362" s="19" t="s">
        <v>14</v>
      </c>
      <c r="C362" s="56"/>
      <c r="D362" s="56"/>
      <c r="E362" s="20"/>
      <c r="F362" s="19" t="s">
        <v>14</v>
      </c>
      <c r="G362" s="56"/>
      <c r="H362" s="56"/>
      <c r="I362" s="56"/>
      <c r="J362" s="56"/>
      <c r="K362" s="56"/>
      <c r="L362" s="56"/>
      <c r="M362" s="56"/>
      <c r="N362" s="56"/>
    </row>
    <row r="363" spans="1:14" ht="15">
      <c r="A363" s="1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</row>
    <row r="364" spans="1:14" ht="15.75" thickBot="1">
      <c r="A364" s="1"/>
      <c r="B364" s="21" t="s">
        <v>15</v>
      </c>
      <c r="C364" s="7"/>
      <c r="D364" s="7"/>
      <c r="E364" s="7"/>
      <c r="F364" s="22">
        <v>1</v>
      </c>
      <c r="G364" s="22">
        <v>2</v>
      </c>
      <c r="H364" s="22">
        <v>3</v>
      </c>
      <c r="I364" s="22">
        <v>4</v>
      </c>
      <c r="J364" s="22">
        <v>5</v>
      </c>
      <c r="K364" s="57" t="s">
        <v>16</v>
      </c>
      <c r="L364" s="57"/>
      <c r="M364" s="22" t="s">
        <v>17</v>
      </c>
      <c r="N364" s="22" t="s">
        <v>18</v>
      </c>
    </row>
    <row r="365" spans="1:14" ht="15.75" thickBot="1">
      <c r="A365" s="1"/>
      <c r="B365" s="23" t="s">
        <v>19</v>
      </c>
      <c r="C365" s="50" t="str">
        <f>IF(C358&gt;"",C358&amp;" - "&amp;G358,"")</f>
        <v>Nisula Teuvo - Räsänen Pekka</v>
      </c>
      <c r="D365" s="50"/>
      <c r="E365" s="24"/>
      <c r="F365" s="25">
        <v>7</v>
      </c>
      <c r="G365" s="25">
        <v>8</v>
      </c>
      <c r="H365" s="25"/>
      <c r="I365" s="25"/>
      <c r="J365" s="26"/>
      <c r="K365" s="27">
        <f>IF(ISBLANK(F365),"",COUNTIF(F365:J365,"&gt;=0"))</f>
        <v>2</v>
      </c>
      <c r="L365" s="28">
        <f>IF(ISBLANK(F365),"",IF(LEFT(F365)="-",1,0)+IF(LEFT(G365)="-",1,0)+IF(LEFT(H365)="-",1,0)+IF(LEFT(I365)="-",1,0)+IF(LEFT(J365)="-",1,0))</f>
        <v>0</v>
      </c>
      <c r="M365" s="29">
        <f aca="true" t="shared" si="14" ref="M365:N369">IF(K365=2,1,"")</f>
        <v>1</v>
      </c>
      <c r="N365" s="28">
        <f t="shared" si="14"/>
      </c>
    </row>
    <row r="366" spans="1:14" ht="15.75" thickBot="1">
      <c r="A366" s="1"/>
      <c r="B366" s="23" t="s">
        <v>20</v>
      </c>
      <c r="C366" s="50" t="str">
        <f>IF(C359&gt;"",C359&amp;" - "&amp;G359,"")</f>
        <v>Manner Markku - Lallo Ismo</v>
      </c>
      <c r="D366" s="50"/>
      <c r="E366" s="24"/>
      <c r="F366" s="25">
        <v>-4</v>
      </c>
      <c r="G366" s="25">
        <v>-6</v>
      </c>
      <c r="H366" s="25"/>
      <c r="I366" s="25"/>
      <c r="J366" s="30"/>
      <c r="K366" s="31">
        <f>IF(ISBLANK(F366),"",COUNTIF(F366:J366,"&gt;=0"))</f>
        <v>0</v>
      </c>
      <c r="L366" s="32">
        <f>IF(ISBLANK(F366),"",IF(LEFT(F366)="-",1,0)+IF(LEFT(G366)="-",1,0)+IF(LEFT(H366)="-",1,0)+IF(LEFT(I366)="-",1,0)+IF(LEFT(J366)="-",1,0))</f>
        <v>2</v>
      </c>
      <c r="M366" s="29">
        <f t="shared" si="14"/>
      </c>
      <c r="N366" s="28">
        <f t="shared" si="14"/>
        <v>1</v>
      </c>
    </row>
    <row r="367" spans="1:14" ht="15.75" thickBot="1">
      <c r="A367" s="1"/>
      <c r="B367" s="33" t="s">
        <v>21</v>
      </c>
      <c r="C367" s="24">
        <f>IF(C361&gt;"",C361&amp;" / "&amp;C362,"")</f>
      </c>
      <c r="D367" s="24">
        <f>IF(G361&gt;"",G361&amp;" / "&amp;G362,"")</f>
      </c>
      <c r="E367" s="34"/>
      <c r="F367" s="25">
        <v>7</v>
      </c>
      <c r="G367" s="25">
        <v>9</v>
      </c>
      <c r="H367" s="25"/>
      <c r="I367" s="25"/>
      <c r="J367" s="30"/>
      <c r="K367" s="31">
        <f>IF(ISBLANK(F367),"",COUNTIF(F367:J367,"&gt;=0"))</f>
        <v>2</v>
      </c>
      <c r="L367" s="32">
        <f>IF(ISBLANK(F367),"",IF(LEFT(F367)="-",1,0)+IF(LEFT(G367)="-",1,0)+IF(LEFT(H367)="-",1,0)+IF(LEFT(I367)="-",1,0)+IF(LEFT(J367)="-",1,0))</f>
        <v>0</v>
      </c>
      <c r="M367" s="29">
        <f t="shared" si="14"/>
        <v>1</v>
      </c>
      <c r="N367" s="28">
        <f t="shared" si="14"/>
      </c>
    </row>
    <row r="368" spans="1:14" ht="15.75" thickBot="1">
      <c r="A368" s="1"/>
      <c r="B368" s="23" t="s">
        <v>22</v>
      </c>
      <c r="C368" s="50" t="str">
        <f>IF(C358&gt;"",C358&amp;" - "&amp;G359,"")</f>
        <v>Nisula Teuvo - Lallo Ismo</v>
      </c>
      <c r="D368" s="50"/>
      <c r="E368" s="24"/>
      <c r="F368" s="25">
        <v>9</v>
      </c>
      <c r="G368" s="25">
        <v>-6</v>
      </c>
      <c r="H368" s="25">
        <v>11</v>
      </c>
      <c r="I368" s="25"/>
      <c r="J368" s="30"/>
      <c r="K368" s="31">
        <f>IF(ISBLANK(F368),"",COUNTIF(F368:J368,"&gt;=0"))</f>
        <v>2</v>
      </c>
      <c r="L368" s="32">
        <f>IF(ISBLANK(F368),"",IF(LEFT(F368)="-",1,0)+IF(LEFT(G368)="-",1,0)+IF(LEFT(H368)="-",1,0)+IF(LEFT(I368)="-",1,0)+IF(LEFT(J368)="-",1,0))</f>
        <v>1</v>
      </c>
      <c r="M368" s="29">
        <f t="shared" si="14"/>
        <v>1</v>
      </c>
      <c r="N368" s="28">
        <f t="shared" si="14"/>
      </c>
    </row>
    <row r="369" spans="1:14" ht="15.75" thickBot="1">
      <c r="A369" s="1"/>
      <c r="B369" s="23" t="s">
        <v>23</v>
      </c>
      <c r="C369" s="50" t="str">
        <f>IF(C359&gt;"",C359&amp;" - "&amp;G358,"")</f>
        <v>Manner Markku - Räsänen Pekka</v>
      </c>
      <c r="D369" s="50"/>
      <c r="E369" s="24"/>
      <c r="F369" s="25"/>
      <c r="G369" s="25"/>
      <c r="H369" s="25"/>
      <c r="I369" s="25"/>
      <c r="J369" s="30"/>
      <c r="K369" s="35">
        <f>IF(ISBLANK(F369),"",COUNTIF(F369:J369,"&gt;=0"))</f>
      </c>
      <c r="L369" s="36">
        <f>IF(ISBLANK(F369),"",IF(LEFT(F369)="-",1,0)+IF(LEFT(G369)="-",1,0)+IF(LEFT(H369)="-",1,0)+IF(LEFT(I369)="-",1,0)+IF(LEFT(J369)="-",1,0))</f>
      </c>
      <c r="M369" s="29">
        <f t="shared" si="14"/>
      </c>
      <c r="N369" s="28">
        <f t="shared" si="14"/>
      </c>
    </row>
    <row r="370" spans="1:14" ht="19.5" thickBot="1">
      <c r="A370" s="1"/>
      <c r="B370" s="37"/>
      <c r="C370" s="37"/>
      <c r="D370" s="37"/>
      <c r="E370" s="37"/>
      <c r="F370" s="38"/>
      <c r="G370" s="38"/>
      <c r="H370" s="39"/>
      <c r="I370" s="51" t="s">
        <v>24</v>
      </c>
      <c r="J370" s="51"/>
      <c r="K370" s="40">
        <f>COUNTIF(K365:K369,"=3")</f>
        <v>0</v>
      </c>
      <c r="L370" s="41">
        <f>COUNTIF(L365:L369,"=3")</f>
        <v>0</v>
      </c>
      <c r="M370" s="42">
        <f>SUM(M365:M369)</f>
        <v>3</v>
      </c>
      <c r="N370" s="43">
        <f>SUM(N365:N369)</f>
        <v>1</v>
      </c>
    </row>
    <row r="371" spans="1:14" ht="15">
      <c r="A371" s="1"/>
      <c r="B371" s="44" t="s">
        <v>25</v>
      </c>
      <c r="C371" s="37"/>
      <c r="D371" s="37"/>
      <c r="E371" s="37"/>
      <c r="F371" s="37"/>
      <c r="G371" s="37"/>
      <c r="H371" s="37"/>
      <c r="I371" s="37"/>
      <c r="J371" s="37"/>
      <c r="K371" s="7"/>
      <c r="L371" s="7"/>
      <c r="M371" s="7"/>
      <c r="N371" s="7"/>
    </row>
    <row r="372" spans="1:14" ht="15">
      <c r="A372" s="1"/>
      <c r="B372" s="45" t="s">
        <v>26</v>
      </c>
      <c r="C372" s="46"/>
      <c r="D372" s="45" t="s">
        <v>27</v>
      </c>
      <c r="E372" s="46"/>
      <c r="F372" s="45" t="s">
        <v>28</v>
      </c>
      <c r="G372" s="45"/>
      <c r="H372" s="44"/>
      <c r="J372" s="52" t="s">
        <v>29</v>
      </c>
      <c r="K372" s="52"/>
      <c r="L372" s="52"/>
      <c r="M372" s="52"/>
      <c r="N372" s="52"/>
    </row>
    <row r="373" spans="1:14" ht="21.75" thickBot="1">
      <c r="A373" s="1"/>
      <c r="B373" s="53"/>
      <c r="C373" s="53"/>
      <c r="D373" s="53"/>
      <c r="E373" s="47"/>
      <c r="F373" s="53"/>
      <c r="G373" s="53"/>
      <c r="H373" s="53"/>
      <c r="I373" s="53"/>
      <c r="J373" s="54">
        <f>IF(M370=3,C357,IF(N370=3,G357,""))</f>
        <v>0</v>
      </c>
      <c r="K373" s="54"/>
      <c r="L373" s="54"/>
      <c r="M373" s="54"/>
      <c r="N373" s="54"/>
    </row>
    <row r="374" spans="1:14" ht="15">
      <c r="A374" s="1"/>
      <c r="B374" s="48"/>
      <c r="C374" s="48"/>
      <c r="D374" s="48"/>
      <c r="E374" s="48"/>
      <c r="F374" s="48"/>
      <c r="G374" s="48"/>
      <c r="H374" s="48"/>
      <c r="I374" s="48"/>
      <c r="J374" s="48"/>
      <c r="K374" s="48"/>
      <c r="L374" s="48"/>
      <c r="M374" s="48"/>
      <c r="N374" s="48"/>
    </row>
  </sheetData>
  <sheetProtection selectLockedCells="1" selectUnlockedCells="1"/>
  <mergeCells count="390">
    <mergeCell ref="I2:N2"/>
    <mergeCell ref="I3:N3"/>
    <mergeCell ref="I4:N4"/>
    <mergeCell ref="I5:N5"/>
    <mergeCell ref="C7:D7"/>
    <mergeCell ref="G7:N7"/>
    <mergeCell ref="C8:D8"/>
    <mergeCell ref="G8:N8"/>
    <mergeCell ref="C9:D9"/>
    <mergeCell ref="G9:N9"/>
    <mergeCell ref="B10:D10"/>
    <mergeCell ref="F10:N10"/>
    <mergeCell ref="C11:D11"/>
    <mergeCell ref="G11:N11"/>
    <mergeCell ref="C12:D12"/>
    <mergeCell ref="G12:N12"/>
    <mergeCell ref="K14:L14"/>
    <mergeCell ref="C15:D15"/>
    <mergeCell ref="C16:D16"/>
    <mergeCell ref="C18:D18"/>
    <mergeCell ref="C19:D19"/>
    <mergeCell ref="I20:J20"/>
    <mergeCell ref="J22:N22"/>
    <mergeCell ref="B23:D23"/>
    <mergeCell ref="F23:I23"/>
    <mergeCell ref="J23:N23"/>
    <mergeCell ref="I27:N27"/>
    <mergeCell ref="I28:N28"/>
    <mergeCell ref="I29:N29"/>
    <mergeCell ref="I30:N30"/>
    <mergeCell ref="C32:D32"/>
    <mergeCell ref="G32:N32"/>
    <mergeCell ref="C33:D33"/>
    <mergeCell ref="G33:N33"/>
    <mergeCell ref="C34:D34"/>
    <mergeCell ref="G34:N34"/>
    <mergeCell ref="B35:D35"/>
    <mergeCell ref="F35:N35"/>
    <mergeCell ref="C36:D36"/>
    <mergeCell ref="G36:N36"/>
    <mergeCell ref="C37:D37"/>
    <mergeCell ref="G37:N37"/>
    <mergeCell ref="K39:L39"/>
    <mergeCell ref="C40:D40"/>
    <mergeCell ref="C41:D41"/>
    <mergeCell ref="C43:D43"/>
    <mergeCell ref="C44:D44"/>
    <mergeCell ref="I45:J45"/>
    <mergeCell ref="J47:N47"/>
    <mergeCell ref="B48:D48"/>
    <mergeCell ref="F48:I48"/>
    <mergeCell ref="J48:N48"/>
    <mergeCell ref="I52:N52"/>
    <mergeCell ref="I53:N53"/>
    <mergeCell ref="I54:N54"/>
    <mergeCell ref="I55:N55"/>
    <mergeCell ref="C57:D57"/>
    <mergeCell ref="G57:N57"/>
    <mergeCell ref="C58:D58"/>
    <mergeCell ref="G58:N58"/>
    <mergeCell ref="C59:D59"/>
    <mergeCell ref="G59:N59"/>
    <mergeCell ref="B60:D60"/>
    <mergeCell ref="F60:N60"/>
    <mergeCell ref="C61:D61"/>
    <mergeCell ref="G61:N61"/>
    <mergeCell ref="C62:D62"/>
    <mergeCell ref="G62:N62"/>
    <mergeCell ref="K64:L64"/>
    <mergeCell ref="C65:D65"/>
    <mergeCell ref="C66:D66"/>
    <mergeCell ref="C68:D68"/>
    <mergeCell ref="C69:D69"/>
    <mergeCell ref="I70:J70"/>
    <mergeCell ref="J72:N72"/>
    <mergeCell ref="B73:D73"/>
    <mergeCell ref="F73:I73"/>
    <mergeCell ref="J73:N73"/>
    <mergeCell ref="I77:N77"/>
    <mergeCell ref="I78:N78"/>
    <mergeCell ref="I79:N79"/>
    <mergeCell ref="I80:N80"/>
    <mergeCell ref="C82:D82"/>
    <mergeCell ref="G82:N82"/>
    <mergeCell ref="C83:D83"/>
    <mergeCell ref="G83:N83"/>
    <mergeCell ref="C84:D84"/>
    <mergeCell ref="G84:N84"/>
    <mergeCell ref="B85:D85"/>
    <mergeCell ref="F85:N85"/>
    <mergeCell ref="C86:D86"/>
    <mergeCell ref="G86:N86"/>
    <mergeCell ref="C87:D87"/>
    <mergeCell ref="G87:N87"/>
    <mergeCell ref="K89:L89"/>
    <mergeCell ref="C90:D90"/>
    <mergeCell ref="C91:D91"/>
    <mergeCell ref="C93:D93"/>
    <mergeCell ref="C94:D94"/>
    <mergeCell ref="I95:J95"/>
    <mergeCell ref="J97:N97"/>
    <mergeCell ref="B98:D98"/>
    <mergeCell ref="F98:I98"/>
    <mergeCell ref="J98:N98"/>
    <mergeCell ref="I102:N102"/>
    <mergeCell ref="I103:N103"/>
    <mergeCell ref="I104:N104"/>
    <mergeCell ref="I105:N105"/>
    <mergeCell ref="C107:D107"/>
    <mergeCell ref="G107:N107"/>
    <mergeCell ref="C108:D108"/>
    <mergeCell ref="G108:N108"/>
    <mergeCell ref="C109:D109"/>
    <mergeCell ref="G109:N109"/>
    <mergeCell ref="B110:D110"/>
    <mergeCell ref="F110:N110"/>
    <mergeCell ref="C111:D111"/>
    <mergeCell ref="G111:N111"/>
    <mergeCell ref="C112:D112"/>
    <mergeCell ref="G112:N112"/>
    <mergeCell ref="K114:L114"/>
    <mergeCell ref="C115:D115"/>
    <mergeCell ref="C116:D116"/>
    <mergeCell ref="C118:D118"/>
    <mergeCell ref="C119:D119"/>
    <mergeCell ref="I120:J120"/>
    <mergeCell ref="J122:N122"/>
    <mergeCell ref="B123:D123"/>
    <mergeCell ref="F123:I123"/>
    <mergeCell ref="J123:N123"/>
    <mergeCell ref="I127:N127"/>
    <mergeCell ref="I128:N128"/>
    <mergeCell ref="I129:N129"/>
    <mergeCell ref="I130:N130"/>
    <mergeCell ref="C132:D132"/>
    <mergeCell ref="G132:N132"/>
    <mergeCell ref="C133:D133"/>
    <mergeCell ref="G133:N133"/>
    <mergeCell ref="C134:D134"/>
    <mergeCell ref="G134:N134"/>
    <mergeCell ref="B135:D135"/>
    <mergeCell ref="F135:N135"/>
    <mergeCell ref="C136:D136"/>
    <mergeCell ref="G136:N136"/>
    <mergeCell ref="C137:D137"/>
    <mergeCell ref="G137:N137"/>
    <mergeCell ref="K139:L139"/>
    <mergeCell ref="C140:D140"/>
    <mergeCell ref="C141:D141"/>
    <mergeCell ref="C143:D143"/>
    <mergeCell ref="C144:D144"/>
    <mergeCell ref="I145:J145"/>
    <mergeCell ref="J147:N147"/>
    <mergeCell ref="B148:D148"/>
    <mergeCell ref="F148:I148"/>
    <mergeCell ref="J148:N148"/>
    <mergeCell ref="I152:N152"/>
    <mergeCell ref="I153:N153"/>
    <mergeCell ref="I154:N154"/>
    <mergeCell ref="I155:N155"/>
    <mergeCell ref="C157:D157"/>
    <mergeCell ref="G157:N157"/>
    <mergeCell ref="C158:D158"/>
    <mergeCell ref="G158:N158"/>
    <mergeCell ref="C159:D159"/>
    <mergeCell ref="G159:N159"/>
    <mergeCell ref="B160:D160"/>
    <mergeCell ref="F160:N160"/>
    <mergeCell ref="C161:D161"/>
    <mergeCell ref="G161:N161"/>
    <mergeCell ref="C162:D162"/>
    <mergeCell ref="G162:N162"/>
    <mergeCell ref="K164:L164"/>
    <mergeCell ref="C165:D165"/>
    <mergeCell ref="C166:D166"/>
    <mergeCell ref="C168:D168"/>
    <mergeCell ref="C169:D169"/>
    <mergeCell ref="I170:J170"/>
    <mergeCell ref="J172:N172"/>
    <mergeCell ref="B173:D173"/>
    <mergeCell ref="F173:I173"/>
    <mergeCell ref="J173:N173"/>
    <mergeCell ref="I177:N177"/>
    <mergeCell ref="I178:N178"/>
    <mergeCell ref="I179:N179"/>
    <mergeCell ref="I180:N180"/>
    <mergeCell ref="C182:D182"/>
    <mergeCell ref="G182:N182"/>
    <mergeCell ref="C183:D183"/>
    <mergeCell ref="G183:N183"/>
    <mergeCell ref="C184:D184"/>
    <mergeCell ref="G184:N184"/>
    <mergeCell ref="B185:D185"/>
    <mergeCell ref="F185:N185"/>
    <mergeCell ref="C186:D186"/>
    <mergeCell ref="G186:N186"/>
    <mergeCell ref="C187:D187"/>
    <mergeCell ref="G187:N187"/>
    <mergeCell ref="K189:L189"/>
    <mergeCell ref="C190:D190"/>
    <mergeCell ref="C191:D191"/>
    <mergeCell ref="C193:D193"/>
    <mergeCell ref="C194:D194"/>
    <mergeCell ref="I195:J195"/>
    <mergeCell ref="J197:N197"/>
    <mergeCell ref="B198:D198"/>
    <mergeCell ref="F198:I198"/>
    <mergeCell ref="J198:N198"/>
    <mergeCell ref="I202:N202"/>
    <mergeCell ref="I203:N203"/>
    <mergeCell ref="I204:N204"/>
    <mergeCell ref="I205:N205"/>
    <mergeCell ref="C207:D207"/>
    <mergeCell ref="G207:N207"/>
    <mergeCell ref="C208:D208"/>
    <mergeCell ref="G208:N208"/>
    <mergeCell ref="C209:D209"/>
    <mergeCell ref="G209:N209"/>
    <mergeCell ref="B210:D210"/>
    <mergeCell ref="F210:N210"/>
    <mergeCell ref="C211:D211"/>
    <mergeCell ref="G211:N211"/>
    <mergeCell ref="C212:D212"/>
    <mergeCell ref="G212:N212"/>
    <mergeCell ref="K214:L214"/>
    <mergeCell ref="C215:D215"/>
    <mergeCell ref="C216:D216"/>
    <mergeCell ref="C218:D218"/>
    <mergeCell ref="C219:D219"/>
    <mergeCell ref="I220:J220"/>
    <mergeCell ref="J222:N222"/>
    <mergeCell ref="B223:D223"/>
    <mergeCell ref="F223:I223"/>
    <mergeCell ref="J223:N223"/>
    <mergeCell ref="I227:N227"/>
    <mergeCell ref="I228:N228"/>
    <mergeCell ref="I229:N229"/>
    <mergeCell ref="I230:N230"/>
    <mergeCell ref="C232:D232"/>
    <mergeCell ref="G232:N232"/>
    <mergeCell ref="C233:D233"/>
    <mergeCell ref="G233:N233"/>
    <mergeCell ref="C234:D234"/>
    <mergeCell ref="G234:N234"/>
    <mergeCell ref="B235:D235"/>
    <mergeCell ref="F235:N235"/>
    <mergeCell ref="C236:D236"/>
    <mergeCell ref="G236:N236"/>
    <mergeCell ref="C237:D237"/>
    <mergeCell ref="G237:N237"/>
    <mergeCell ref="K239:L239"/>
    <mergeCell ref="C240:D240"/>
    <mergeCell ref="C241:D241"/>
    <mergeCell ref="C243:D243"/>
    <mergeCell ref="C244:D244"/>
    <mergeCell ref="I245:J245"/>
    <mergeCell ref="J247:N247"/>
    <mergeCell ref="B248:D248"/>
    <mergeCell ref="F248:I248"/>
    <mergeCell ref="J248:N248"/>
    <mergeCell ref="I252:N252"/>
    <mergeCell ref="I253:N253"/>
    <mergeCell ref="I254:N254"/>
    <mergeCell ref="I255:N255"/>
    <mergeCell ref="C257:D257"/>
    <mergeCell ref="G257:N257"/>
    <mergeCell ref="C258:D258"/>
    <mergeCell ref="G258:N258"/>
    <mergeCell ref="C259:D259"/>
    <mergeCell ref="G259:N259"/>
    <mergeCell ref="B260:D260"/>
    <mergeCell ref="F260:N260"/>
    <mergeCell ref="C261:D261"/>
    <mergeCell ref="G261:N261"/>
    <mergeCell ref="C262:D262"/>
    <mergeCell ref="G262:N262"/>
    <mergeCell ref="K264:L264"/>
    <mergeCell ref="C265:D265"/>
    <mergeCell ref="C266:D266"/>
    <mergeCell ref="C268:D268"/>
    <mergeCell ref="C269:D269"/>
    <mergeCell ref="I270:J270"/>
    <mergeCell ref="J272:N272"/>
    <mergeCell ref="B273:D273"/>
    <mergeCell ref="F273:I273"/>
    <mergeCell ref="J273:N273"/>
    <mergeCell ref="I277:N277"/>
    <mergeCell ref="I278:N278"/>
    <mergeCell ref="I279:N279"/>
    <mergeCell ref="I280:N280"/>
    <mergeCell ref="C282:D282"/>
    <mergeCell ref="G282:N282"/>
    <mergeCell ref="C283:D283"/>
    <mergeCell ref="G283:N283"/>
    <mergeCell ref="C284:D284"/>
    <mergeCell ref="G284:N284"/>
    <mergeCell ref="B285:D285"/>
    <mergeCell ref="F285:N285"/>
    <mergeCell ref="C286:D286"/>
    <mergeCell ref="G286:N286"/>
    <mergeCell ref="C287:D287"/>
    <mergeCell ref="G287:N287"/>
    <mergeCell ref="K289:L289"/>
    <mergeCell ref="C290:D290"/>
    <mergeCell ref="C291:D291"/>
    <mergeCell ref="C293:D293"/>
    <mergeCell ref="C294:D294"/>
    <mergeCell ref="I295:J295"/>
    <mergeCell ref="J297:N297"/>
    <mergeCell ref="B298:D298"/>
    <mergeCell ref="F298:I298"/>
    <mergeCell ref="J298:N298"/>
    <mergeCell ref="I302:N302"/>
    <mergeCell ref="I303:N303"/>
    <mergeCell ref="I304:N304"/>
    <mergeCell ref="I305:N305"/>
    <mergeCell ref="C307:D307"/>
    <mergeCell ref="G307:N307"/>
    <mergeCell ref="C308:D308"/>
    <mergeCell ref="G308:N308"/>
    <mergeCell ref="C309:D309"/>
    <mergeCell ref="G309:N309"/>
    <mergeCell ref="B310:D310"/>
    <mergeCell ref="F310:N310"/>
    <mergeCell ref="C311:D311"/>
    <mergeCell ref="G311:N311"/>
    <mergeCell ref="C312:D312"/>
    <mergeCell ref="G312:N312"/>
    <mergeCell ref="K314:L314"/>
    <mergeCell ref="C315:D315"/>
    <mergeCell ref="C316:D316"/>
    <mergeCell ref="C318:D318"/>
    <mergeCell ref="C319:D319"/>
    <mergeCell ref="I320:J320"/>
    <mergeCell ref="J322:N322"/>
    <mergeCell ref="B323:D323"/>
    <mergeCell ref="F323:I323"/>
    <mergeCell ref="J323:N323"/>
    <mergeCell ref="I327:N327"/>
    <mergeCell ref="I328:N328"/>
    <mergeCell ref="I329:N329"/>
    <mergeCell ref="I330:N330"/>
    <mergeCell ref="C332:D332"/>
    <mergeCell ref="G332:N332"/>
    <mergeCell ref="C333:D333"/>
    <mergeCell ref="G333:N333"/>
    <mergeCell ref="C334:D334"/>
    <mergeCell ref="G334:N334"/>
    <mergeCell ref="B335:D335"/>
    <mergeCell ref="F335:N335"/>
    <mergeCell ref="C336:D336"/>
    <mergeCell ref="G336:N336"/>
    <mergeCell ref="C337:D337"/>
    <mergeCell ref="G337:N337"/>
    <mergeCell ref="K339:L339"/>
    <mergeCell ref="C340:D340"/>
    <mergeCell ref="C341:D341"/>
    <mergeCell ref="C343:D343"/>
    <mergeCell ref="C344:D344"/>
    <mergeCell ref="I345:J345"/>
    <mergeCell ref="J347:N347"/>
    <mergeCell ref="B348:D348"/>
    <mergeCell ref="F348:I348"/>
    <mergeCell ref="J348:N348"/>
    <mergeCell ref="I352:N352"/>
    <mergeCell ref="I353:N353"/>
    <mergeCell ref="I354:N354"/>
    <mergeCell ref="I355:N355"/>
    <mergeCell ref="C357:D357"/>
    <mergeCell ref="G357:N357"/>
    <mergeCell ref="C358:D358"/>
    <mergeCell ref="G358:N358"/>
    <mergeCell ref="C359:D359"/>
    <mergeCell ref="G359:N359"/>
    <mergeCell ref="B360:D360"/>
    <mergeCell ref="F360:N360"/>
    <mergeCell ref="C361:D361"/>
    <mergeCell ref="G361:N361"/>
    <mergeCell ref="C362:D362"/>
    <mergeCell ref="G362:N362"/>
    <mergeCell ref="K364:L364"/>
    <mergeCell ref="C365:D365"/>
    <mergeCell ref="C366:D366"/>
    <mergeCell ref="C368:D368"/>
    <mergeCell ref="C369:D369"/>
    <mergeCell ref="I370:J370"/>
    <mergeCell ref="J372:N372"/>
    <mergeCell ref="B373:D373"/>
    <mergeCell ref="F373:I373"/>
    <mergeCell ref="J373:N373"/>
  </mergeCells>
  <printOptions/>
  <pageMargins left="0.7" right="0.7" top="0.75" bottom="0.75" header="0.5118055555555555" footer="0.5118055555555555"/>
  <pageSetup fitToHeight="1" fitToWidth="1" horizontalDpi="300" verticalDpi="300" orientation="portrait" paperSize="9" scale="1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 Autio</dc:creator>
  <cp:keywords/>
  <dc:description/>
  <cp:lastModifiedBy>Mika</cp:lastModifiedBy>
  <cp:lastPrinted>2018-05-04T20:15:42Z</cp:lastPrinted>
  <dcterms:created xsi:type="dcterms:W3CDTF">2018-05-04T12:14:48Z</dcterms:created>
  <dcterms:modified xsi:type="dcterms:W3CDTF">2018-05-07T13:25:10Z</dcterms:modified>
  <cp:category/>
  <cp:version/>
  <cp:contentType/>
  <cp:contentStatus/>
</cp:coreProperties>
</file>